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wbag\Downloads\"/>
    </mc:Choice>
  </mc:AlternateContent>
  <bookViews>
    <workbookView xWindow="0" yWindow="0" windowWidth="23940" windowHeight="9585"/>
  </bookViews>
  <sheets>
    <sheet name="U2.5 Overview" sheetId="7" r:id="rId1"/>
    <sheet name="U2.5 Results" sheetId="1" r:id="rId2"/>
    <sheet name="BTTS Overview" sheetId="14" state="hidden" r:id="rId3"/>
    <sheet name="BTTS Results" sheetId="11" state="hidden" r:id="rId4"/>
    <sheet name="France National - O2.5 Review" sheetId="21" r:id="rId5"/>
    <sheet name="Spain - O2.5 Review" sheetId="16" r:id="rId6"/>
    <sheet name="England - O2.5 Review" sheetId="18" r:id="rId7"/>
    <sheet name="Turkey SuperLig - O2.5 Review" sheetId="24" r:id="rId8"/>
    <sheet name="Netherlands - O2.5 Review" sheetId="19" r:id="rId9"/>
    <sheet name="Kuwait - O2.5 Review" sheetId="20" r:id="rId10"/>
  </sheets>
  <definedNames>
    <definedName name="_xlnm._FilterDatabase" localSheetId="3" hidden="1">'BTTS Results'!$A$1:$H$17</definedName>
    <definedName name="_xlnm._FilterDatabase" localSheetId="6" hidden="1">'England - O2.5 Review'!$A$1:$J$135</definedName>
    <definedName name="_xlnm._FilterDatabase" localSheetId="8" hidden="1">'Netherlands - O2.5 Review'!$A$1:$H$33</definedName>
    <definedName name="_xlnm._FilterDatabase" localSheetId="5" hidden="1">'Spain - O2.5 Review'!$A$1:$L$119</definedName>
    <definedName name="_xlnm._FilterDatabase" localSheetId="7" hidden="1">'Turkey SuperLig - O2.5 Review'!$J$1:$J$22</definedName>
    <definedName name="_xlnm._FilterDatabase" localSheetId="1" hidden="1">'U2.5 Results'!$A$1:$H$1114</definedName>
  </definedNames>
  <calcPr calcId="152511"/>
  <pivotCaches>
    <pivotCache cacheId="0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21" l="1"/>
  <c r="N7" i="21"/>
  <c r="P11" i="16"/>
  <c r="P10" i="16"/>
  <c r="N5" i="18"/>
  <c r="N4" i="18"/>
  <c r="N10" i="18"/>
  <c r="N9" i="18"/>
  <c r="N8" i="24"/>
  <c r="N7" i="24"/>
  <c r="N8" i="19"/>
  <c r="N7" i="19"/>
  <c r="N8" i="20"/>
  <c r="N7" i="20"/>
  <c r="O8" i="20"/>
  <c r="N9" i="20"/>
  <c r="N9" i="19"/>
  <c r="N11" i="18"/>
  <c r="O8" i="21"/>
  <c r="N9" i="21"/>
  <c r="O8" i="24"/>
  <c r="O7" i="24"/>
  <c r="N9" i="24"/>
  <c r="N4" i="24"/>
  <c r="N3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7" i="24"/>
  <c r="J3" i="24"/>
  <c r="J4" i="24"/>
  <c r="J5" i="24"/>
  <c r="J6" i="24"/>
  <c r="J2" i="24"/>
  <c r="N4" i="21"/>
  <c r="N3" i="21"/>
  <c r="J3" i="21"/>
  <c r="J4" i="21"/>
  <c r="J5" i="21"/>
  <c r="J6" i="21"/>
  <c r="J7" i="21"/>
  <c r="J8" i="21"/>
  <c r="J9" i="21"/>
  <c r="J10" i="21"/>
  <c r="J11" i="21"/>
  <c r="J12" i="21"/>
  <c r="J13" i="21"/>
  <c r="J2" i="21"/>
  <c r="J15" i="21"/>
  <c r="J16" i="21"/>
  <c r="J17" i="21"/>
  <c r="J18" i="21"/>
  <c r="J19" i="21"/>
  <c r="J20" i="21"/>
  <c r="J21" i="21"/>
  <c r="J22" i="21"/>
  <c r="J23" i="21"/>
  <c r="J14" i="21"/>
  <c r="N4" i="20"/>
  <c r="N3" i="20"/>
  <c r="J9" i="20"/>
  <c r="J8" i="20"/>
  <c r="J4" i="20"/>
  <c r="J5" i="20"/>
  <c r="J6" i="20"/>
  <c r="J3" i="20"/>
  <c r="J2" i="20"/>
  <c r="N4" i="19"/>
  <c r="N3" i="19"/>
  <c r="J23" i="19"/>
  <c r="J22" i="19"/>
  <c r="J21" i="19"/>
  <c r="J20" i="19"/>
  <c r="J19" i="19"/>
  <c r="J18" i="19"/>
  <c r="J15" i="19"/>
  <c r="J14" i="19"/>
  <c r="J12" i="19"/>
  <c r="J10" i="19"/>
  <c r="J9" i="19"/>
  <c r="J7" i="19"/>
  <c r="J6" i="19"/>
  <c r="J5" i="19"/>
  <c r="J3" i="19"/>
  <c r="J33" i="19"/>
  <c r="J32" i="19"/>
  <c r="J31" i="19"/>
  <c r="J29" i="19"/>
  <c r="J25" i="19"/>
  <c r="O7" i="20" l="1"/>
  <c r="O8" i="19"/>
  <c r="O7" i="19"/>
  <c r="O10" i="18"/>
  <c r="O9" i="18"/>
  <c r="O7" i="21"/>
  <c r="J111" i="16"/>
  <c r="J3" i="18"/>
  <c r="J4" i="18"/>
  <c r="J5" i="18"/>
  <c r="H6" i="18"/>
  <c r="H7" i="18"/>
  <c r="H8" i="18"/>
  <c r="J9" i="18"/>
  <c r="J10" i="18"/>
  <c r="J11" i="18"/>
  <c r="H12" i="18"/>
  <c r="H13" i="18"/>
  <c r="J14" i="18"/>
  <c r="J15" i="18"/>
  <c r="H16" i="18"/>
  <c r="H17" i="18"/>
  <c r="H18" i="18"/>
  <c r="J19" i="18"/>
  <c r="J20" i="18"/>
  <c r="J21" i="18"/>
  <c r="H22" i="18"/>
  <c r="H23" i="18"/>
  <c r="H24" i="18"/>
  <c r="J25" i="18"/>
  <c r="J26" i="18"/>
  <c r="J27" i="18"/>
  <c r="H28" i="18"/>
  <c r="J29" i="18"/>
  <c r="J30" i="18"/>
  <c r="J31" i="18"/>
  <c r="H32" i="18"/>
  <c r="H33" i="18"/>
  <c r="H34" i="18"/>
  <c r="H35" i="18"/>
  <c r="H36" i="18"/>
  <c r="H37" i="18"/>
  <c r="H53" i="18"/>
  <c r="J54" i="18"/>
  <c r="J55" i="18"/>
  <c r="J56" i="18"/>
  <c r="H57" i="18"/>
  <c r="H58" i="18"/>
  <c r="H59" i="18"/>
  <c r="H60" i="18"/>
  <c r="H61" i="18"/>
  <c r="J62" i="18"/>
  <c r="J63" i="18"/>
  <c r="H64" i="18"/>
  <c r="J65" i="18"/>
  <c r="J66" i="18"/>
  <c r="H67" i="18"/>
  <c r="H68" i="18"/>
  <c r="H69" i="18"/>
  <c r="H70" i="18"/>
  <c r="J71" i="18"/>
  <c r="H72" i="18"/>
  <c r="J73" i="18"/>
  <c r="J74" i="18"/>
  <c r="H75" i="18"/>
  <c r="J76" i="18"/>
  <c r="H77" i="18"/>
  <c r="J78" i="18"/>
  <c r="H79" i="18"/>
  <c r="J80" i="18"/>
  <c r="H81" i="18"/>
  <c r="J82" i="18"/>
  <c r="J83" i="18"/>
  <c r="J84" i="18"/>
  <c r="J85" i="18"/>
  <c r="H86" i="18"/>
  <c r="J87" i="18"/>
  <c r="J105" i="18"/>
  <c r="J103" i="18"/>
  <c r="J2" i="18"/>
  <c r="J127" i="18"/>
  <c r="J126" i="18"/>
  <c r="J101" i="18"/>
  <c r="J100" i="18"/>
  <c r="J122" i="18"/>
  <c r="J121" i="18"/>
  <c r="J99" i="18"/>
  <c r="J48" i="18"/>
  <c r="J47" i="18"/>
  <c r="J119" i="18"/>
  <c r="J118" i="18"/>
  <c r="J117" i="18"/>
  <c r="J116" i="18"/>
  <c r="J96" i="18"/>
  <c r="J52" i="18"/>
  <c r="J44" i="18"/>
  <c r="J43" i="18"/>
  <c r="J112" i="18"/>
  <c r="J111" i="18"/>
  <c r="J95" i="18"/>
  <c r="J94" i="18"/>
  <c r="J42" i="18"/>
  <c r="J40" i="18"/>
  <c r="J133" i="18"/>
  <c r="J132" i="18"/>
  <c r="J131" i="18"/>
  <c r="J108" i="18"/>
  <c r="J51" i="18"/>
  <c r="J118" i="16"/>
  <c r="J116" i="16"/>
  <c r="K3" i="16"/>
  <c r="K4" i="16"/>
  <c r="K5" i="16"/>
  <c r="K6" i="16"/>
  <c r="L6" i="16" s="1"/>
  <c r="K7" i="16"/>
  <c r="K8" i="16"/>
  <c r="K9" i="16"/>
  <c r="K10" i="16"/>
  <c r="L10" i="16" s="1"/>
  <c r="K11" i="16"/>
  <c r="L11" i="16" s="1"/>
  <c r="K12" i="16"/>
  <c r="L12" i="16" s="1"/>
  <c r="K13" i="16"/>
  <c r="K14" i="16"/>
  <c r="L14" i="16" s="1"/>
  <c r="K15" i="16"/>
  <c r="K16" i="16"/>
  <c r="K17" i="16"/>
  <c r="K18" i="16"/>
  <c r="L18" i="16" s="1"/>
  <c r="K19" i="16"/>
  <c r="L19" i="16" s="1"/>
  <c r="K20" i="16"/>
  <c r="L20" i="16" s="1"/>
  <c r="K21" i="16"/>
  <c r="K22" i="16"/>
  <c r="K23" i="16"/>
  <c r="K24" i="16"/>
  <c r="L24" i="16" s="1"/>
  <c r="K25" i="16"/>
  <c r="K26" i="16"/>
  <c r="L26" i="16" s="1"/>
  <c r="K27" i="16"/>
  <c r="K28" i="16"/>
  <c r="L28" i="16" s="1"/>
  <c r="K29" i="16"/>
  <c r="K30" i="16"/>
  <c r="L30" i="16" s="1"/>
  <c r="K31" i="16"/>
  <c r="K32" i="16"/>
  <c r="K33" i="16"/>
  <c r="K34" i="16"/>
  <c r="L34" i="16" s="1"/>
  <c r="K35" i="16"/>
  <c r="K36" i="16"/>
  <c r="L36" i="16" s="1"/>
  <c r="K37" i="16"/>
  <c r="K38" i="16"/>
  <c r="K39" i="16"/>
  <c r="K40" i="16"/>
  <c r="K41" i="16"/>
  <c r="K42" i="16"/>
  <c r="L42" i="16" s="1"/>
  <c r="K43" i="16"/>
  <c r="K44" i="16"/>
  <c r="L44" i="16" s="1"/>
  <c r="K45" i="16"/>
  <c r="K46" i="16"/>
  <c r="K47" i="16"/>
  <c r="K48" i="16"/>
  <c r="K49" i="16"/>
  <c r="K50" i="16"/>
  <c r="L50" i="16" s="1"/>
  <c r="K51" i="16"/>
  <c r="L51" i="16" s="1"/>
  <c r="K52" i="16"/>
  <c r="K53" i="16"/>
  <c r="K54" i="16"/>
  <c r="L54" i="16" s="1"/>
  <c r="K55" i="16"/>
  <c r="K56" i="16"/>
  <c r="K57" i="16"/>
  <c r="K58" i="16"/>
  <c r="K59" i="16"/>
  <c r="K60" i="16"/>
  <c r="K61" i="16"/>
  <c r="K62" i="16"/>
  <c r="K63" i="16"/>
  <c r="K64" i="16"/>
  <c r="L64" i="16" s="1"/>
  <c r="K65" i="16"/>
  <c r="K66" i="16"/>
  <c r="K67" i="16"/>
  <c r="K68" i="16"/>
  <c r="L68" i="16" s="1"/>
  <c r="K69" i="16"/>
  <c r="K70" i="16"/>
  <c r="K71" i="16"/>
  <c r="L71" i="16" s="1"/>
  <c r="K72" i="16"/>
  <c r="K73" i="16"/>
  <c r="K74" i="16"/>
  <c r="K75" i="16"/>
  <c r="K76" i="16"/>
  <c r="L76" i="16" s="1"/>
  <c r="K77" i="16"/>
  <c r="K78" i="16"/>
  <c r="K79" i="16"/>
  <c r="L79" i="16" s="1"/>
  <c r="K80" i="16"/>
  <c r="L80" i="16" s="1"/>
  <c r="K81" i="16"/>
  <c r="K82" i="16"/>
  <c r="K83" i="16"/>
  <c r="K84" i="16"/>
  <c r="L84" i="16" s="1"/>
  <c r="K85" i="16"/>
  <c r="K86" i="16"/>
  <c r="K87" i="16"/>
  <c r="K88" i="16"/>
  <c r="K89" i="16"/>
  <c r="K90" i="16"/>
  <c r="K91" i="16"/>
  <c r="K92" i="16"/>
  <c r="L92" i="16" s="1"/>
  <c r="K93" i="16"/>
  <c r="K94" i="16"/>
  <c r="L94" i="16" s="1"/>
  <c r="K95" i="16"/>
  <c r="K96" i="16"/>
  <c r="L96" i="16" s="1"/>
  <c r="K97" i="16"/>
  <c r="K98" i="16"/>
  <c r="L98" i="16" s="1"/>
  <c r="K99" i="16"/>
  <c r="K100" i="16"/>
  <c r="K101" i="16"/>
  <c r="K102" i="16"/>
  <c r="L102" i="16" s="1"/>
  <c r="K103" i="16"/>
  <c r="K104" i="16"/>
  <c r="L104" i="16" s="1"/>
  <c r="K105" i="16"/>
  <c r="K106" i="16"/>
  <c r="L106" i="16" s="1"/>
  <c r="K107" i="16"/>
  <c r="L107" i="16" s="1"/>
  <c r="K108" i="16"/>
  <c r="K109" i="16"/>
  <c r="K110" i="16"/>
  <c r="K111" i="16"/>
  <c r="K112" i="16"/>
  <c r="L112" i="16" s="1"/>
  <c r="K113" i="16"/>
  <c r="K114" i="16"/>
  <c r="L114" i="16" s="1"/>
  <c r="K115" i="16"/>
  <c r="K116" i="16"/>
  <c r="K117" i="16"/>
  <c r="K118" i="16"/>
  <c r="K119" i="16"/>
  <c r="L119" i="16" s="1"/>
  <c r="K2" i="16"/>
  <c r="L117" i="16"/>
  <c r="L109" i="16"/>
  <c r="L108" i="16"/>
  <c r="L105" i="16"/>
  <c r="L103" i="16"/>
  <c r="L91" i="16"/>
  <c r="L87" i="16"/>
  <c r="L85" i="16"/>
  <c r="L83" i="16"/>
  <c r="L81" i="16"/>
  <c r="L75" i="16"/>
  <c r="L73" i="16"/>
  <c r="L67" i="16"/>
  <c r="L57" i="16"/>
  <c r="L53" i="16"/>
  <c r="L52" i="16"/>
  <c r="L43" i="16"/>
  <c r="L41" i="16"/>
  <c r="L37" i="16"/>
  <c r="L35" i="16"/>
  <c r="L33" i="16"/>
  <c r="L23" i="16"/>
  <c r="L21" i="16"/>
  <c r="L17" i="16"/>
  <c r="L15" i="16"/>
  <c r="L5" i="16"/>
  <c r="L3" i="16"/>
  <c r="J115" i="16"/>
  <c r="J113" i="16"/>
  <c r="J110" i="16"/>
  <c r="J101" i="16"/>
  <c r="J100" i="16"/>
  <c r="J99" i="16"/>
  <c r="H50" i="18"/>
  <c r="H88" i="18"/>
  <c r="H104" i="18"/>
  <c r="H106" i="18"/>
  <c r="H134" i="18"/>
  <c r="H102" i="18"/>
  <c r="H125" i="18"/>
  <c r="H124" i="18"/>
  <c r="H123" i="18"/>
  <c r="H49" i="18"/>
  <c r="H98" i="18"/>
  <c r="H97" i="18"/>
  <c r="H120" i="18"/>
  <c r="H46" i="18"/>
  <c r="H45" i="18"/>
  <c r="H115" i="18"/>
  <c r="H114" i="18"/>
  <c r="H113" i="18"/>
  <c r="H93" i="18"/>
  <c r="H92" i="18"/>
  <c r="H110" i="18"/>
  <c r="H109" i="18"/>
  <c r="H41" i="18"/>
  <c r="H39" i="18"/>
  <c r="H38" i="18"/>
  <c r="H91" i="18"/>
  <c r="H90" i="18"/>
  <c r="H89" i="18"/>
  <c r="H107" i="18"/>
  <c r="H128" i="18"/>
  <c r="H130" i="18"/>
  <c r="H129" i="18"/>
  <c r="H135" i="18"/>
  <c r="J97" i="16"/>
  <c r="J95" i="16"/>
  <c r="J93" i="16"/>
  <c r="J90" i="16"/>
  <c r="J89" i="16"/>
  <c r="J88" i="16"/>
  <c r="J86" i="16"/>
  <c r="J82" i="16"/>
  <c r="J78" i="16"/>
  <c r="J77" i="16"/>
  <c r="J74" i="16"/>
  <c r="J72" i="16"/>
  <c r="J70" i="16"/>
  <c r="J69" i="16"/>
  <c r="J66" i="16"/>
  <c r="J65" i="16"/>
  <c r="J63" i="16"/>
  <c r="J62" i="16"/>
  <c r="J61" i="16"/>
  <c r="J60" i="16"/>
  <c r="J59" i="16"/>
  <c r="J58" i="16"/>
  <c r="J56" i="16"/>
  <c r="J55" i="16"/>
  <c r="J49" i="16"/>
  <c r="J48" i="16"/>
  <c r="J47" i="16"/>
  <c r="J46" i="16"/>
  <c r="J45" i="16"/>
  <c r="J40" i="16"/>
  <c r="J39" i="16"/>
  <c r="J38" i="16"/>
  <c r="J32" i="16"/>
  <c r="J31" i="16"/>
  <c r="J29" i="16"/>
  <c r="J27" i="16"/>
  <c r="J25" i="16"/>
  <c r="J22" i="16"/>
  <c r="J16" i="16"/>
  <c r="J13" i="16"/>
  <c r="J9" i="16"/>
  <c r="J8" i="16"/>
  <c r="J7" i="16"/>
  <c r="J4" i="16"/>
  <c r="J2" i="16"/>
  <c r="Q4" i="16" s="1"/>
  <c r="H98" i="16"/>
  <c r="H96" i="16"/>
  <c r="H94" i="16"/>
  <c r="H92" i="16"/>
  <c r="H91" i="16"/>
  <c r="H87" i="16"/>
  <c r="H85" i="16"/>
  <c r="H84" i="16"/>
  <c r="H83" i="16"/>
  <c r="H81" i="16"/>
  <c r="H80" i="16"/>
  <c r="H79" i="16"/>
  <c r="H76" i="16"/>
  <c r="H75" i="16"/>
  <c r="H73" i="16"/>
  <c r="H71" i="16"/>
  <c r="H68" i="16"/>
  <c r="H67" i="16"/>
  <c r="H64" i="16"/>
  <c r="H57" i="16"/>
  <c r="H54" i="16"/>
  <c r="H53" i="16"/>
  <c r="H52" i="16"/>
  <c r="H51" i="16"/>
  <c r="H50" i="16"/>
  <c r="H44" i="16"/>
  <c r="H43" i="16"/>
  <c r="H42" i="16"/>
  <c r="H41" i="16"/>
  <c r="H37" i="16"/>
  <c r="H36" i="16"/>
  <c r="H35" i="16"/>
  <c r="H34" i="16"/>
  <c r="H33" i="16"/>
  <c r="H30" i="16"/>
  <c r="H28" i="16"/>
  <c r="H26" i="16"/>
  <c r="H24" i="16"/>
  <c r="H23" i="16"/>
  <c r="H21" i="16"/>
  <c r="H20" i="16"/>
  <c r="H19" i="16"/>
  <c r="H18" i="16"/>
  <c r="H17" i="16"/>
  <c r="H15" i="16"/>
  <c r="H14" i="16"/>
  <c r="H12" i="16"/>
  <c r="H11" i="16"/>
  <c r="H10" i="16"/>
  <c r="H6" i="16"/>
  <c r="H5" i="16"/>
  <c r="H3" i="16"/>
  <c r="Q6" i="16" l="1"/>
  <c r="P12" i="16"/>
  <c r="Q10" i="16" s="1"/>
  <c r="Q3" i="16"/>
  <c r="L15" i="11"/>
  <c r="L14" i="11"/>
  <c r="L13" i="11"/>
  <c r="L9" i="11"/>
  <c r="L8" i="11"/>
  <c r="L6" i="11"/>
  <c r="L4" i="11"/>
  <c r="L5" i="11" s="1"/>
  <c r="Q11" i="16" l="1"/>
  <c r="M8" i="11"/>
  <c r="M9" i="11"/>
  <c r="L15" i="1"/>
  <c r="L14" i="1"/>
  <c r="L13" i="1"/>
  <c r="L4" i="1" l="1"/>
  <c r="L5" i="1" s="1"/>
  <c r="M4" i="1" s="1"/>
  <c r="L9" i="1" l="1"/>
  <c r="L8" i="1"/>
  <c r="L6" i="1"/>
  <c r="M9" i="1" l="1"/>
  <c r="M8" i="1"/>
</calcChain>
</file>

<file path=xl/sharedStrings.xml><?xml version="1.0" encoding="utf-8"?>
<sst xmlns="http://schemas.openxmlformats.org/spreadsheetml/2006/main" count="7645" uniqueCount="1278">
  <si>
    <t>Country</t>
  </si>
  <si>
    <t>League</t>
  </si>
  <si>
    <t>Date</t>
  </si>
  <si>
    <t>Home</t>
  </si>
  <si>
    <t>Away</t>
  </si>
  <si>
    <t>Armenia</t>
  </si>
  <si>
    <t>VBET Premier League</t>
  </si>
  <si>
    <t>Alashkert</t>
  </si>
  <si>
    <t>Ararat-Armenia</t>
  </si>
  <si>
    <t>Israel</t>
  </si>
  <si>
    <t>Leumit League</t>
  </si>
  <si>
    <t>Beitar Tel Aviv</t>
  </si>
  <si>
    <t>H. Akko</t>
  </si>
  <si>
    <t>H. Ironi Rishon</t>
  </si>
  <si>
    <t>Ramat Hasharon</t>
  </si>
  <si>
    <t>Hap. Ramat Gan</t>
  </si>
  <si>
    <t>Hapoel Petah Tikva</t>
  </si>
  <si>
    <t>Serbia</t>
  </si>
  <si>
    <t>Super Liga</t>
  </si>
  <si>
    <t>Radnicki 1923</t>
  </si>
  <si>
    <t>FK Vozdovac</t>
  </si>
  <si>
    <t>Maccabi Bnei Raina</t>
  </si>
  <si>
    <t>M. Nazareth</t>
  </si>
  <si>
    <t>Bulgaria</t>
  </si>
  <si>
    <t>Parva Liga</t>
  </si>
  <si>
    <t>Lok. Plovdiv</t>
  </si>
  <si>
    <t>Tsarsko Selo</t>
  </si>
  <si>
    <t>United Arab Emirates</t>
  </si>
  <si>
    <t>Uae League</t>
  </si>
  <si>
    <t>Emirates Club</t>
  </si>
  <si>
    <t>Al Jazira</t>
  </si>
  <si>
    <t>Khorfakkan</t>
  </si>
  <si>
    <t>Al Nasr</t>
  </si>
  <si>
    <t>Qatar</t>
  </si>
  <si>
    <t>Qsl</t>
  </si>
  <si>
    <t>Shamal</t>
  </si>
  <si>
    <t>Al Ahli Doha</t>
  </si>
  <si>
    <t>Bahrain</t>
  </si>
  <si>
    <t>Premier League</t>
  </si>
  <si>
    <t>East Riffa</t>
  </si>
  <si>
    <t>Al-Budaiya</t>
  </si>
  <si>
    <t>South Africa</t>
  </si>
  <si>
    <t>Radnicki Nis</t>
  </si>
  <si>
    <t>Novi Pazar</t>
  </si>
  <si>
    <t>Egypt</t>
  </si>
  <si>
    <t>Future FC</t>
  </si>
  <si>
    <t>Arab Contractors</t>
  </si>
  <si>
    <t>Romania</t>
  </si>
  <si>
    <t>Liga 1</t>
  </si>
  <si>
    <t>UTA Arad</t>
  </si>
  <si>
    <t>Clinceni</t>
  </si>
  <si>
    <t>CSKA Sofia</t>
  </si>
  <si>
    <t>Botev Vratsa</t>
  </si>
  <si>
    <t>Ittihad Kalba</t>
  </si>
  <si>
    <t>Al Ain</t>
  </si>
  <si>
    <t>Slovenia</t>
  </si>
  <si>
    <t>Prva Liga</t>
  </si>
  <si>
    <t>Celje</t>
  </si>
  <si>
    <t>Aluminij</t>
  </si>
  <si>
    <t>Sp. Subotica</t>
  </si>
  <si>
    <t>Cukaricki</t>
  </si>
  <si>
    <t>Bosnia And Herzegovina</t>
  </si>
  <si>
    <t>Velez Mostar</t>
  </si>
  <si>
    <t>Zeljeznicar</t>
  </si>
  <si>
    <t>Germany</t>
  </si>
  <si>
    <t>2. Bundesliga</t>
  </si>
  <si>
    <t>Hannover</t>
  </si>
  <si>
    <t>Holstein Kiel</t>
  </si>
  <si>
    <t>Maritzburg Utd</t>
  </si>
  <si>
    <t>Golden Arrows</t>
  </si>
  <si>
    <t>Denmark</t>
  </si>
  <si>
    <t>1st Division</t>
  </si>
  <si>
    <t>F. Amager</t>
  </si>
  <si>
    <t>Esbjerg</t>
  </si>
  <si>
    <t>Superliga</t>
  </si>
  <si>
    <t>Vejle</t>
  </si>
  <si>
    <t>Aarhus</t>
  </si>
  <si>
    <t>France</t>
  </si>
  <si>
    <t>National</t>
  </si>
  <si>
    <t>Chateauroux</t>
  </si>
  <si>
    <t>Bourg Peronnas</t>
  </si>
  <si>
    <t>Regionalliga Nordost</t>
  </si>
  <si>
    <t>Babelsberg</t>
  </si>
  <si>
    <t>Rathenow</t>
  </si>
  <si>
    <t>Stade Briochin</t>
  </si>
  <si>
    <t>Sete</t>
  </si>
  <si>
    <t>3. Liga</t>
  </si>
  <si>
    <t>Viktoria Koln</t>
  </si>
  <si>
    <t>TSV Havelse</t>
  </si>
  <si>
    <t>Regionalliga Bayern</t>
  </si>
  <si>
    <t>Unterhaching</t>
  </si>
  <si>
    <t>Eichstatt</t>
  </si>
  <si>
    <t>Netherlands</t>
  </si>
  <si>
    <t>Eerste Divisie</t>
  </si>
  <si>
    <t>Breda</t>
  </si>
  <si>
    <t>Jong PSV</t>
  </si>
  <si>
    <t>Dordrecht</t>
  </si>
  <si>
    <t>Maastricht</t>
  </si>
  <si>
    <t>Oss</t>
  </si>
  <si>
    <t>Jong Utrecht</t>
  </si>
  <si>
    <t>Austria</t>
  </si>
  <si>
    <t>2. Liga</t>
  </si>
  <si>
    <t>Liefering</t>
  </si>
  <si>
    <t>A. Lustenau</t>
  </si>
  <si>
    <t>Poland</t>
  </si>
  <si>
    <t>Ekstraklasa</t>
  </si>
  <si>
    <t>Legia</t>
  </si>
  <si>
    <t>Wisla</t>
  </si>
  <si>
    <t>Bundesliga</t>
  </si>
  <si>
    <t>Hoffenheim</t>
  </si>
  <si>
    <t>VfB Stuttgart</t>
  </si>
  <si>
    <t>Division 1</t>
  </si>
  <si>
    <t>Widzew Lodz</t>
  </si>
  <si>
    <t>Arka Gdynia</t>
  </si>
  <si>
    <t>Scotland</t>
  </si>
  <si>
    <t>League Two</t>
  </si>
  <si>
    <t>Edinburgh City</t>
  </si>
  <si>
    <t>Cowdenbeath</t>
  </si>
  <si>
    <t>Spain</t>
  </si>
  <si>
    <t>Laliga2</t>
  </si>
  <si>
    <t>Almeria</t>
  </si>
  <si>
    <t>Fuenlabrada</t>
  </si>
  <si>
    <t>Portugal</t>
  </si>
  <si>
    <t>Liga Portugal</t>
  </si>
  <si>
    <t>Belenenses</t>
  </si>
  <si>
    <t>Ferreira</t>
  </si>
  <si>
    <t>Mexico</t>
  </si>
  <si>
    <t>Liga Mx</t>
  </si>
  <si>
    <t>Necaxa</t>
  </si>
  <si>
    <t>Club Leon</t>
  </si>
  <si>
    <t>Club Tijuana</t>
  </si>
  <si>
    <t>Atlas</t>
  </si>
  <si>
    <t>Australia</t>
  </si>
  <si>
    <t>A-league</t>
  </si>
  <si>
    <t>Newcastle Jets</t>
  </si>
  <si>
    <t>Macarthur FC</t>
  </si>
  <si>
    <t>Sydney FC</t>
  </si>
  <si>
    <t>Melbourne City</t>
  </si>
  <si>
    <t>Adelaide United</t>
  </si>
  <si>
    <t>Central Coast Mariners</t>
  </si>
  <si>
    <t>Liga 2</t>
  </si>
  <si>
    <t>Miercurea Ciuc</t>
  </si>
  <si>
    <t>Unirea Dej</t>
  </si>
  <si>
    <t>Braila</t>
  </si>
  <si>
    <t>Slobozia</t>
  </si>
  <si>
    <t>Poli Iasi</t>
  </si>
  <si>
    <t>FC Brasov</t>
  </si>
  <si>
    <t>Metaloglobus</t>
  </si>
  <si>
    <t>Selimbar</t>
  </si>
  <si>
    <t>Turkey</t>
  </si>
  <si>
    <t>3. Lig Group 2</t>
  </si>
  <si>
    <t>Hacettepe</t>
  </si>
  <si>
    <t>Duzcespor</t>
  </si>
  <si>
    <t>Unirea Constanta</t>
  </si>
  <si>
    <t>Steaua Bucuresti</t>
  </si>
  <si>
    <t>Beroe</t>
  </si>
  <si>
    <t>Botev Plovdiv</t>
  </si>
  <si>
    <t>1. Lig</t>
  </si>
  <si>
    <t>Manisa</t>
  </si>
  <si>
    <t>Eyupspor</t>
  </si>
  <si>
    <t>Thailand</t>
  </si>
  <si>
    <t>Thai League 1</t>
  </si>
  <si>
    <t>Chonburi</t>
  </si>
  <si>
    <t>Bangkok Utd</t>
  </si>
  <si>
    <t>Liga Portugal 2</t>
  </si>
  <si>
    <t>Covilha</t>
  </si>
  <si>
    <t>Casa Pia</t>
  </si>
  <si>
    <t>Nong Bua Pitchaya</t>
  </si>
  <si>
    <t>Khonkaen Utd.</t>
  </si>
  <si>
    <t>Division 2</t>
  </si>
  <si>
    <t>Pruszkow</t>
  </si>
  <si>
    <t>Garbarnia</t>
  </si>
  <si>
    <t>Korona Kielce</t>
  </si>
  <si>
    <t>Olsztyn</t>
  </si>
  <si>
    <t>Meuselwitz</t>
  </si>
  <si>
    <t>Auerbach</t>
  </si>
  <si>
    <t>Sloboda</t>
  </si>
  <si>
    <t>Tuzla City</t>
  </si>
  <si>
    <t>Energie Cottbus</t>
  </si>
  <si>
    <t>Berliner AK 07</t>
  </si>
  <si>
    <t>Leotar</t>
  </si>
  <si>
    <t>FK Sarajevo</t>
  </si>
  <si>
    <t>Ostroda</t>
  </si>
  <si>
    <t>Suwalki</t>
  </si>
  <si>
    <t>Croatia</t>
  </si>
  <si>
    <t>2. Hnl</t>
  </si>
  <si>
    <t>Sesvete</t>
  </si>
  <si>
    <t>Dubrava</t>
  </si>
  <si>
    <t>England</t>
  </si>
  <si>
    <t>Leeds</t>
  </si>
  <si>
    <t>Tottenham</t>
  </si>
  <si>
    <t>Wales</t>
  </si>
  <si>
    <t>Cymru Premier</t>
  </si>
  <si>
    <t>Newtown</t>
  </si>
  <si>
    <t>Connahs Q.</t>
  </si>
  <si>
    <t>Barry</t>
  </si>
  <si>
    <t>Caernarfon</t>
  </si>
  <si>
    <t>Bala</t>
  </si>
  <si>
    <t>Aberystwyth</t>
  </si>
  <si>
    <t>Regionalliga Sudwest</t>
  </si>
  <si>
    <t>Stuttgart II</t>
  </si>
  <si>
    <t>Pirmasens</t>
  </si>
  <si>
    <t>Italy</t>
  </si>
  <si>
    <t>Serie B</t>
  </si>
  <si>
    <t>Cosenza</t>
  </si>
  <si>
    <t>Alessandria</t>
  </si>
  <si>
    <t>Laliga</t>
  </si>
  <si>
    <t>Mallorca</t>
  </si>
  <si>
    <t>Valencia</t>
  </si>
  <si>
    <t>Napredak</t>
  </si>
  <si>
    <t>Backa Topola</t>
  </si>
  <si>
    <t>Sonnenhof Grossaspach</t>
  </si>
  <si>
    <t>Bahlinger</t>
  </si>
  <si>
    <t>Regionalliga West</t>
  </si>
  <si>
    <t>Schalke II</t>
  </si>
  <si>
    <t>RW Essen</t>
  </si>
  <si>
    <t>FSV Frankfurt</t>
  </si>
  <si>
    <t>Schott Mainz</t>
  </si>
  <si>
    <t>Vicenza</t>
  </si>
  <si>
    <t>Pordenone</t>
  </si>
  <si>
    <t>Rosenheim</t>
  </si>
  <si>
    <t>Eltersdorf</t>
  </si>
  <si>
    <t>Ligat Ha'al</t>
  </si>
  <si>
    <t>Moadon Sport Ashdod</t>
  </si>
  <si>
    <t>Netanya</t>
  </si>
  <si>
    <t>Homberg</t>
  </si>
  <si>
    <t>Wuppertaler</t>
  </si>
  <si>
    <t>Gaz Metan Medias</t>
  </si>
  <si>
    <t>FC U Craiova</t>
  </si>
  <si>
    <t>Hallescher</t>
  </si>
  <si>
    <t>Mannheim</t>
  </si>
  <si>
    <t>Watzenborn</t>
  </si>
  <si>
    <t>Aalen</t>
  </si>
  <si>
    <t>Furth II</t>
  </si>
  <si>
    <t>Illertissen</t>
  </si>
  <si>
    <t>FC 08 Homburg</t>
  </si>
  <si>
    <t>Mainz II</t>
  </si>
  <si>
    <t>Zwickau</t>
  </si>
  <si>
    <t>Munich 1860</t>
  </si>
  <si>
    <t>CSKA 1948 Sofia</t>
  </si>
  <si>
    <t>Levski</t>
  </si>
  <si>
    <t>Malta</t>
  </si>
  <si>
    <t>Valletta</t>
  </si>
  <si>
    <t>Sliema</t>
  </si>
  <si>
    <t>Super Lig</t>
  </si>
  <si>
    <t>Basaksehir</t>
  </si>
  <si>
    <t>Karagumruk</t>
  </si>
  <si>
    <t>Uerdingen</t>
  </si>
  <si>
    <t>Wegberg-Beeck</t>
  </si>
  <si>
    <t>Al Wahda</t>
  </si>
  <si>
    <t>Al Wasl</t>
  </si>
  <si>
    <t>Bani Yas</t>
  </si>
  <si>
    <t>Al Dhafra</t>
  </si>
  <si>
    <t>Dornbirn</t>
  </si>
  <si>
    <t>FC Juniors</t>
  </si>
  <si>
    <t>Mafra</t>
  </si>
  <si>
    <t>Penafiel</t>
  </si>
  <si>
    <t>Varazdin</t>
  </si>
  <si>
    <t>Zapresic</t>
  </si>
  <si>
    <t>Osijek 2</t>
  </si>
  <si>
    <t>Dugopolje</t>
  </si>
  <si>
    <t>Czech Republic</t>
  </si>
  <si>
    <t>1. Liga</t>
  </si>
  <si>
    <t>Liberec</t>
  </si>
  <si>
    <t>Jablonec</t>
  </si>
  <si>
    <t>B. Monchengladbach</t>
  </si>
  <si>
    <t>Wolfsburg</t>
  </si>
  <si>
    <t>SC Freiburg</t>
  </si>
  <si>
    <t>Hertha Berlin</t>
  </si>
  <si>
    <t>Championship</t>
  </si>
  <si>
    <t>Barnsley</t>
  </si>
  <si>
    <t>Middlesbrough</t>
  </si>
  <si>
    <t>National League</t>
  </si>
  <si>
    <t>Wrexham</t>
  </si>
  <si>
    <t>Aldershot</t>
  </si>
  <si>
    <t>Bournemouth</t>
  </si>
  <si>
    <t>Stoke City</t>
  </si>
  <si>
    <t>Port Vale</t>
  </si>
  <si>
    <t>Stevenage</t>
  </si>
  <si>
    <t>Colchester</t>
  </si>
  <si>
    <t>Oldham</t>
  </si>
  <si>
    <t>National League North</t>
  </si>
  <si>
    <t>Darlington</t>
  </si>
  <si>
    <t>Chorley</t>
  </si>
  <si>
    <t>Millwall</t>
  </si>
  <si>
    <t>Sheffield Utd</t>
  </si>
  <si>
    <t>League One</t>
  </si>
  <si>
    <t>Wigan</t>
  </si>
  <si>
    <t>Sunderland</t>
  </si>
  <si>
    <t>Northern Ireland</t>
  </si>
  <si>
    <t>Nifl Premiership</t>
  </si>
  <si>
    <t>Coleraine</t>
  </si>
  <si>
    <t>Ballymena</t>
  </si>
  <si>
    <t>Farsley</t>
  </si>
  <si>
    <t>Kidderminster</t>
  </si>
  <si>
    <t>Alloa</t>
  </si>
  <si>
    <t>Cove Rangers</t>
  </si>
  <si>
    <t>National League South</t>
  </si>
  <si>
    <t>Dulwich Hamlet</t>
  </si>
  <si>
    <t>Braintree</t>
  </si>
  <si>
    <t>Morton</t>
  </si>
  <si>
    <t>Arbroath</t>
  </si>
  <si>
    <t>Milton Keynes Dons</t>
  </si>
  <si>
    <t>Bolton</t>
  </si>
  <si>
    <t>Walsall</t>
  </si>
  <si>
    <t>Hartlepool</t>
  </si>
  <si>
    <t>Dunfermline</t>
  </si>
  <si>
    <t>Kilmarnock</t>
  </si>
  <si>
    <t>Brighton</t>
  </si>
  <si>
    <t>Aston Villa</t>
  </si>
  <si>
    <t>Tonbridge</t>
  </si>
  <si>
    <t>Billericay</t>
  </si>
  <si>
    <t>Spennymoor</t>
  </si>
  <si>
    <t>Gloucester City</t>
  </si>
  <si>
    <t>Cheltenham</t>
  </si>
  <si>
    <t>Crewe</t>
  </si>
  <si>
    <t>Glenavon</t>
  </si>
  <si>
    <t>Glentoran</t>
  </si>
  <si>
    <t>Portsmouth</t>
  </si>
  <si>
    <t>Fleetwood Town</t>
  </si>
  <si>
    <t>Chelmsford</t>
  </si>
  <si>
    <t>Oxford City</t>
  </si>
  <si>
    <t>Brackley</t>
  </si>
  <si>
    <t>Bradford PA</t>
  </si>
  <si>
    <t>Stockport</t>
  </si>
  <si>
    <t>Weymouth</t>
  </si>
  <si>
    <t>Coventry</t>
  </si>
  <si>
    <t>Preston</t>
  </si>
  <si>
    <t>Manchester United</t>
  </si>
  <si>
    <t>Watford</t>
  </si>
  <si>
    <t>Luton</t>
  </si>
  <si>
    <t>Derby</t>
  </si>
  <si>
    <t>Morecambe</t>
  </si>
  <si>
    <t>Ipswich</t>
  </si>
  <si>
    <t>Leyton Orient</t>
  </si>
  <si>
    <t>Carlisle</t>
  </si>
  <si>
    <t>UD Ibiza-Eivissa</t>
  </si>
  <si>
    <t>Huesca</t>
  </si>
  <si>
    <t>Brentford</t>
  </si>
  <si>
    <t>Newcastle Utd</t>
  </si>
  <si>
    <t>Altrincham</t>
  </si>
  <si>
    <t>Dagenham &amp; Red.</t>
  </si>
  <si>
    <t>Premiership</t>
  </si>
  <si>
    <t>St. Mirren</t>
  </si>
  <si>
    <t>Hearts</t>
  </si>
  <si>
    <t>Elgin City</t>
  </si>
  <si>
    <t>Stirling</t>
  </si>
  <si>
    <t>Southend</t>
  </si>
  <si>
    <t>Solihull</t>
  </si>
  <si>
    <t>Swindon</t>
  </si>
  <si>
    <t>Salford</t>
  </si>
  <si>
    <t>Slough</t>
  </si>
  <si>
    <t>Havant &amp; Waterlooville</t>
  </si>
  <si>
    <t>Vojvodina</t>
  </si>
  <si>
    <t>Radnik</t>
  </si>
  <si>
    <t>St. Albans</t>
  </si>
  <si>
    <t>Bath City</t>
  </si>
  <si>
    <t>Peterborough</t>
  </si>
  <si>
    <t>Hull City</t>
  </si>
  <si>
    <t>Boreham Wood</t>
  </si>
  <si>
    <t>Eastleigh</t>
  </si>
  <si>
    <t>Welling</t>
  </si>
  <si>
    <t>Hemel</t>
  </si>
  <si>
    <t>Dover Ath.</t>
  </si>
  <si>
    <t>Grimsby Town</t>
  </si>
  <si>
    <t>Dundee FC</t>
  </si>
  <si>
    <t>Livingston</t>
  </si>
  <si>
    <t>Portadown</t>
  </si>
  <si>
    <t>Warrenpoint</t>
  </si>
  <si>
    <t>Perugia</t>
  </si>
  <si>
    <t>Benevento</t>
  </si>
  <si>
    <t>Belgium</t>
  </si>
  <si>
    <t>Jupiler Pro League</t>
  </si>
  <si>
    <t>St. Gilloise</t>
  </si>
  <si>
    <t>Eupen</t>
  </si>
  <si>
    <t>Famalicao</t>
  </si>
  <si>
    <t>Tondela</t>
  </si>
  <si>
    <t>Sekhukhune</t>
  </si>
  <si>
    <t>Maccabi</t>
  </si>
  <si>
    <t>Slovakia</t>
  </si>
  <si>
    <t>Fortuna Liga</t>
  </si>
  <si>
    <t>Dun. Streda</t>
  </si>
  <si>
    <t>Zilina</t>
  </si>
  <si>
    <t>Michalovce</t>
  </si>
  <si>
    <t>Senica</t>
  </si>
  <si>
    <t>India</t>
  </si>
  <si>
    <t>Isl</t>
  </si>
  <si>
    <t>Goa</t>
  </si>
  <si>
    <t>Mumbai City</t>
  </si>
  <si>
    <t>Hapoel Tel Aviv</t>
  </si>
  <si>
    <t>H. Beer Sheva</t>
  </si>
  <si>
    <t>Segunda RFEF - Group 1</t>
  </si>
  <si>
    <t>Palencia CA</t>
  </si>
  <si>
    <t>Leganes B</t>
  </si>
  <si>
    <t>Sivasspor</t>
  </si>
  <si>
    <t>Besiktas</t>
  </si>
  <si>
    <t>Trencin</t>
  </si>
  <si>
    <t>L. Mikulas</t>
  </si>
  <si>
    <t>Maribor</t>
  </si>
  <si>
    <t>Tabor Sezana</t>
  </si>
  <si>
    <t>Leczna</t>
  </si>
  <si>
    <t>Stal Mielec</t>
  </si>
  <si>
    <t>Al-Muharraq</t>
  </si>
  <si>
    <t>Al-Najma</t>
  </si>
  <si>
    <t>Oostende</t>
  </si>
  <si>
    <t>St. Truiden</t>
  </si>
  <si>
    <t>Greece</t>
  </si>
  <si>
    <t>Super League</t>
  </si>
  <si>
    <t>Panetolikos</t>
  </si>
  <si>
    <t>Volos NFC</t>
  </si>
  <si>
    <t>Baroka</t>
  </si>
  <si>
    <t>Kaizer Chiefs</t>
  </si>
  <si>
    <t>Eredivisie</t>
  </si>
  <si>
    <t>Groningen</t>
  </si>
  <si>
    <t>Willem II</t>
  </si>
  <si>
    <t>Ligue 2</t>
  </si>
  <si>
    <t>Amiens</t>
  </si>
  <si>
    <t>Nimes</t>
  </si>
  <si>
    <t>Dunkerque</t>
  </si>
  <si>
    <t>Dijon</t>
  </si>
  <si>
    <t>Guingamp</t>
  </si>
  <si>
    <t>Niort</t>
  </si>
  <si>
    <t>Hungary</t>
  </si>
  <si>
    <t>Otp Bank Liga</t>
  </si>
  <si>
    <t>Ferencvaros</t>
  </si>
  <si>
    <t>Gyirmot SE</t>
  </si>
  <si>
    <t>Serie A</t>
  </si>
  <si>
    <t>Sassuolo</t>
  </si>
  <si>
    <t>Fiorentina</t>
  </si>
  <si>
    <t>Cambuur</t>
  </si>
  <si>
    <t>Sittard</t>
  </si>
  <si>
    <t>Atl. Madrid</t>
  </si>
  <si>
    <t>Celta Vigo</t>
  </si>
  <si>
    <t>Las Palmas</t>
  </si>
  <si>
    <t>Lugo</t>
  </si>
  <si>
    <t>Ligue 1</t>
  </si>
  <si>
    <t>Paris SG</t>
  </si>
  <si>
    <t>St Etienne</t>
  </si>
  <si>
    <t>Arouca</t>
  </si>
  <si>
    <t>Moreirense</t>
  </si>
  <si>
    <t>El Salvador</t>
  </si>
  <si>
    <t>Primera Division</t>
  </si>
  <si>
    <t>Metapan</t>
  </si>
  <si>
    <t>Municipal Limeno</t>
  </si>
  <si>
    <t>Once Municipal</t>
  </si>
  <si>
    <t>Aguila</t>
  </si>
  <si>
    <t>Chalatenango</t>
  </si>
  <si>
    <t>Santa Tecla</t>
  </si>
  <si>
    <t>Costa Rica</t>
  </si>
  <si>
    <t>Sporting San Jose</t>
  </si>
  <si>
    <t>Zeledon</t>
  </si>
  <si>
    <t>Alianza FC</t>
  </si>
  <si>
    <t>Atletico Marte</t>
  </si>
  <si>
    <t>Monterrey</t>
  </si>
  <si>
    <t>Atl. San Luis</t>
  </si>
  <si>
    <t>Odds</t>
  </si>
  <si>
    <t>Result</t>
  </si>
  <si>
    <t>Return</t>
  </si>
  <si>
    <t>Queretaro</t>
  </si>
  <si>
    <t>Toluca</t>
  </si>
  <si>
    <t>Lose</t>
  </si>
  <si>
    <t>Win</t>
  </si>
  <si>
    <t>TOTAL RETURN</t>
  </si>
  <si>
    <t>Starting Balance</t>
  </si>
  <si>
    <t>total win</t>
  </si>
  <si>
    <t>total lose</t>
  </si>
  <si>
    <t>Row Labels</t>
  </si>
  <si>
    <t>(blank)</t>
  </si>
  <si>
    <t>Grand Total</t>
  </si>
  <si>
    <t>Merkantil Bank Liga</t>
  </si>
  <si>
    <t>Gyor</t>
  </si>
  <si>
    <t>Ajka</t>
  </si>
  <si>
    <t>Hatayspor</t>
  </si>
  <si>
    <t>Yeni Malatyaspor</t>
  </si>
  <si>
    <t>Szolnoki MAV</t>
  </si>
  <si>
    <t>Csakvari</t>
  </si>
  <si>
    <t>Nordsjaelland</t>
  </si>
  <si>
    <t>Randers FC</t>
  </si>
  <si>
    <t>Mura</t>
  </si>
  <si>
    <t>Radomlje</t>
  </si>
  <si>
    <t>Karvina</t>
  </si>
  <si>
    <t>Ceske Budejovice</t>
  </si>
  <si>
    <t>Sigma Olomouc</t>
  </si>
  <si>
    <t>Teplice</t>
  </si>
  <si>
    <t>Radomiak Radom</t>
  </si>
  <si>
    <t>Lechia Gdansk</t>
  </si>
  <si>
    <t>Hradec Kralove</t>
  </si>
  <si>
    <t>Slavia Prague</t>
  </si>
  <si>
    <t>ATK Mohun Bagan</t>
  </si>
  <si>
    <t>Bengaluru</t>
  </si>
  <si>
    <t>1. Hnl</t>
  </si>
  <si>
    <t>Sibenik</t>
  </si>
  <si>
    <t>Istra 1961</t>
  </si>
  <si>
    <t>Clermont</t>
  </si>
  <si>
    <t>Bordeaux</t>
  </si>
  <si>
    <t>Croatia Zmijavci</t>
  </si>
  <si>
    <t>Bijelo Brdo</t>
  </si>
  <si>
    <t>Le Mans</t>
  </si>
  <si>
    <t>Laval</t>
  </si>
  <si>
    <t>Monza</t>
  </si>
  <si>
    <t>Lecce</t>
  </si>
  <si>
    <t>Cittadella</t>
  </si>
  <si>
    <t>Frosinone</t>
  </si>
  <si>
    <t>Ascoli</t>
  </si>
  <si>
    <t>Crotone</t>
  </si>
  <si>
    <t>Gijon</t>
  </si>
  <si>
    <t>Zaragoza</t>
  </si>
  <si>
    <t>Azerbaijan</t>
  </si>
  <si>
    <t>SumQayit</t>
  </si>
  <si>
    <t>Gabala</t>
  </si>
  <si>
    <t>PAOK</t>
  </si>
  <si>
    <t>Ionikos</t>
  </si>
  <si>
    <t>Vizela</t>
  </si>
  <si>
    <t>Portimonense</t>
  </si>
  <si>
    <t>Switzerland</t>
  </si>
  <si>
    <t>Lausanne</t>
  </si>
  <si>
    <t>Luzern</t>
  </si>
  <si>
    <t>Segunda RFEF - Group 2</t>
  </si>
  <si>
    <t>Cayon</t>
  </si>
  <si>
    <t>Pena</t>
  </si>
  <si>
    <t>Galatasaray</t>
  </si>
  <si>
    <t>Rizespor</t>
  </si>
  <si>
    <t>Wisla Pulawy</t>
  </si>
  <si>
    <t>Grodzisk M.</t>
  </si>
  <si>
    <t>Istanbulspor AS</t>
  </si>
  <si>
    <t>Kocaelispor</t>
  </si>
  <si>
    <t>Izarra</t>
  </si>
  <si>
    <t>Laredo</t>
  </si>
  <si>
    <t>Langreo</t>
  </si>
  <si>
    <t>Coruxo FC</t>
  </si>
  <si>
    <t>Segunda RFEF - Group 4</t>
  </si>
  <si>
    <t>Don Benito</t>
  </si>
  <si>
    <t>Villanovense</t>
  </si>
  <si>
    <t>Debrecen</t>
  </si>
  <si>
    <t>MTK Budapest</t>
  </si>
  <si>
    <t>Budafoki</t>
  </si>
  <si>
    <t>Siofok</t>
  </si>
  <si>
    <t>Segunda RFEF - Group 3</t>
  </si>
  <si>
    <t>Terrassa</t>
  </si>
  <si>
    <t>CE Europa</t>
  </si>
  <si>
    <t>Naxara</t>
  </si>
  <si>
    <t>Tropezon</t>
  </si>
  <si>
    <t>Szeged</t>
  </si>
  <si>
    <t>Haladas</t>
  </si>
  <si>
    <t>Troyes</t>
  </si>
  <si>
    <t>Marseille</t>
  </si>
  <si>
    <t>Sestao</t>
  </si>
  <si>
    <t>Racing Rioja</t>
  </si>
  <si>
    <t>NK Olimpija Ljubljana</t>
  </si>
  <si>
    <t>Koper</t>
  </si>
  <si>
    <t>AFC Hermannstadt</t>
  </si>
  <si>
    <t>Calarasi</t>
  </si>
  <si>
    <t>Spezia</t>
  </si>
  <si>
    <t>AS Roma</t>
  </si>
  <si>
    <t>Yehuda</t>
  </si>
  <si>
    <t>Hapoel Umm al-Fahm</t>
  </si>
  <si>
    <t>Chrobry Glogow</t>
  </si>
  <si>
    <t>KS Polkowice</t>
  </si>
  <si>
    <t>Valladolid</t>
  </si>
  <si>
    <t>Amorebieta</t>
  </si>
  <si>
    <t>St. Liege</t>
  </si>
  <si>
    <t>Gent</t>
  </si>
  <si>
    <t>Real Sociedad</t>
  </si>
  <si>
    <t>Osasuna</t>
  </si>
  <si>
    <t>Guatemala</t>
  </si>
  <si>
    <t>Liga Nacional</t>
  </si>
  <si>
    <t>Iztapa</t>
  </si>
  <si>
    <t>Municipal</t>
  </si>
  <si>
    <t>Malacateco</t>
  </si>
  <si>
    <t>Solola</t>
  </si>
  <si>
    <t>Estoril</t>
  </si>
  <si>
    <t>Boavista</t>
  </si>
  <si>
    <t>Beitar Jerusalem</t>
  </si>
  <si>
    <t>Sakhnin</t>
  </si>
  <si>
    <t>1B Pro League</t>
  </si>
  <si>
    <t>RWDM</t>
  </si>
  <si>
    <t>Oosterzonen</t>
  </si>
  <si>
    <t>Waregem</t>
  </si>
  <si>
    <t>Seraing Utd</t>
  </si>
  <si>
    <t>FC Porto</t>
  </si>
  <si>
    <t>Gil Vicente</t>
  </si>
  <si>
    <t>Nueva Concepcion</t>
  </si>
  <si>
    <t>Santa Lucia</t>
  </si>
  <si>
    <t>Saprissa</t>
  </si>
  <si>
    <t>Guadalupe</t>
  </si>
  <si>
    <t>Iran</t>
  </si>
  <si>
    <t>Persian Gulf Pro League</t>
  </si>
  <si>
    <t>Zob Ahan</t>
  </si>
  <si>
    <t>Padideh Khorasan</t>
  </si>
  <si>
    <t>Inter Baku</t>
  </si>
  <si>
    <t>Qarabag</t>
  </si>
  <si>
    <t>Persepolis</t>
  </si>
  <si>
    <t>Mes Rafsanjan</t>
  </si>
  <si>
    <t>Agudat Sport Ashdod</t>
  </si>
  <si>
    <t>H. Raanana</t>
  </si>
  <si>
    <t>Skra</t>
  </si>
  <si>
    <t>Legnica</t>
  </si>
  <si>
    <t>Hapoel Kfar-Saba</t>
  </si>
  <si>
    <t>Nes Tziona</t>
  </si>
  <si>
    <t>Menemenspor</t>
  </si>
  <si>
    <t>Altinordu</t>
  </si>
  <si>
    <t>Smyrnis</t>
  </si>
  <si>
    <t>Atromitos</t>
  </si>
  <si>
    <t>Giannina</t>
  </si>
  <si>
    <t>Lamia</t>
  </si>
  <si>
    <t>U. Cluj</t>
  </si>
  <si>
    <t>Concordia</t>
  </si>
  <si>
    <t>Varzim</t>
  </si>
  <si>
    <t>Feirense</t>
  </si>
  <si>
    <t>Brondby</t>
  </si>
  <si>
    <t>Sonderjyske</t>
  </si>
  <si>
    <t>Kecskemeti TE</t>
  </si>
  <si>
    <t>Vasas</t>
  </si>
  <si>
    <t>Challenge League</t>
  </si>
  <si>
    <t>Vaduz</t>
  </si>
  <si>
    <t>Aarau</t>
  </si>
  <si>
    <t>Annecy</t>
  </si>
  <si>
    <t>Orleans</t>
  </si>
  <si>
    <t>Malaga</t>
  </si>
  <si>
    <t>Cartagena</t>
  </si>
  <si>
    <t>West Brom</t>
  </si>
  <si>
    <t>Swansea</t>
  </si>
  <si>
    <t>Din. Bucuresti</t>
  </si>
  <si>
    <t>Sepsi</t>
  </si>
  <si>
    <t>Al Sailiya</t>
  </si>
  <si>
    <t>Domzale</t>
  </si>
  <si>
    <t>Augsburg II</t>
  </si>
  <si>
    <t>Proleter</t>
  </si>
  <si>
    <t>Brescia</t>
  </si>
  <si>
    <t>FC Rapid Bucuresti</t>
  </si>
  <si>
    <t>Thun</t>
  </si>
  <si>
    <t>Xamax</t>
  </si>
  <si>
    <t>Creteil</t>
  </si>
  <si>
    <t>Servette</t>
  </si>
  <si>
    <t>Young Boys</t>
  </si>
  <si>
    <t>Partick</t>
  </si>
  <si>
    <t>Como</t>
  </si>
  <si>
    <t>Rochdale</t>
  </si>
  <si>
    <t>Isthmian League Premier Division</t>
  </si>
  <si>
    <t>Cheshunt</t>
  </si>
  <si>
    <t>Potters Bar</t>
  </si>
  <si>
    <t>Burnley</t>
  </si>
  <si>
    <t>Leicester</t>
  </si>
  <si>
    <t>Wycombe</t>
  </si>
  <si>
    <t>Cambridge Utd</t>
  </si>
  <si>
    <t>Kings Lynn</t>
  </si>
  <si>
    <t>Hornchurch</t>
  </si>
  <si>
    <t>Carshalton</t>
  </si>
  <si>
    <t>Crawley Town</t>
  </si>
  <si>
    <t>Maidenhead</t>
  </si>
  <si>
    <t>Larne</t>
  </si>
  <si>
    <t>Folkestone</t>
  </si>
  <si>
    <t>East Thurrock</t>
  </si>
  <si>
    <t>Harrogate</t>
  </si>
  <si>
    <t>Chesterfield</t>
  </si>
  <si>
    <t>Notts County</t>
  </si>
  <si>
    <t>Liga de Expansion MX</t>
  </si>
  <si>
    <t>Alebrijes Oaxaca</t>
  </si>
  <si>
    <t>Celaya</t>
  </si>
  <si>
    <t>Current Balance</t>
  </si>
  <si>
    <t>Total Bets</t>
  </si>
  <si>
    <t>Boluspor</t>
  </si>
  <si>
    <t>Tuzlaspor</t>
  </si>
  <si>
    <t>BKMA</t>
  </si>
  <si>
    <t>Kerala Blasters</t>
  </si>
  <si>
    <t>Metalac</t>
  </si>
  <si>
    <t>Sion</t>
  </si>
  <si>
    <t>Coban Imperial</t>
  </si>
  <si>
    <t>Reggina 1914</t>
  </si>
  <si>
    <t>Parma</t>
  </si>
  <si>
    <t>Pisa</t>
  </si>
  <si>
    <t>Beerschot VA</t>
  </si>
  <si>
    <t>Furstenwalde</t>
  </si>
  <si>
    <t>Altglienicke</t>
  </si>
  <si>
    <t>Rodinghausen</t>
  </si>
  <si>
    <t>Zurich</t>
  </si>
  <si>
    <t>Dundee Utd</t>
  </si>
  <si>
    <t>Hibernian</t>
  </si>
  <si>
    <t>Aberdeen</t>
  </si>
  <si>
    <t>Grecia</t>
  </si>
  <si>
    <t>FAS</t>
  </si>
  <si>
    <t>Xelaju</t>
  </si>
  <si>
    <t>Deportivo Achuapa</t>
  </si>
  <si>
    <t>Pumas Tabasco</t>
  </si>
  <si>
    <t>Zacatecas Mineros</t>
  </si>
  <si>
    <t>Herediano</t>
  </si>
  <si>
    <t>Alajuelense</t>
  </si>
  <si>
    <t>Guadalajara Chivas</t>
  </si>
  <si>
    <t>Monterrey 2</t>
  </si>
  <si>
    <t>Venados</t>
  </si>
  <si>
    <t>El Masry</t>
  </si>
  <si>
    <t>Enppi</t>
  </si>
  <si>
    <t>Partizan</t>
  </si>
  <si>
    <t>Mladost</t>
  </si>
  <si>
    <t>Grasshoppers</t>
  </si>
  <si>
    <t>Lugano</t>
  </si>
  <si>
    <t>Cimarrones de Sonora</t>
  </si>
  <si>
    <t>Tampico Madero</t>
  </si>
  <si>
    <t>Chiangmai Utd</t>
  </si>
  <si>
    <t>2. Lig Red Group</t>
  </si>
  <si>
    <t>Osmanlispor</t>
  </si>
  <si>
    <t>Kahramanmarasspor</t>
  </si>
  <si>
    <t>Kfar Kasem</t>
  </si>
  <si>
    <t>Hapoel Afula</t>
  </si>
  <si>
    <t>Jamshedpur</t>
  </si>
  <si>
    <t>Delhi Dynamos</t>
  </si>
  <si>
    <t>Kuwait</t>
  </si>
  <si>
    <t>Al-Fahaheel</t>
  </si>
  <si>
    <t>Al Shabab</t>
  </si>
  <si>
    <t>Rudes</t>
  </si>
  <si>
    <t>Jagiellonia</t>
  </si>
  <si>
    <t>Keciorengucu</t>
  </si>
  <si>
    <t>Wacker Innsbruck</t>
  </si>
  <si>
    <t>Vorwarts Steyr</t>
  </si>
  <si>
    <t>Grazer</t>
  </si>
  <si>
    <t>Horn</t>
  </si>
  <si>
    <t>St. Polten</t>
  </si>
  <si>
    <t>Darmstadt</t>
  </si>
  <si>
    <t>Heidenheim</t>
  </si>
  <si>
    <t>Red Star</t>
  </si>
  <si>
    <t>CA Bastia</t>
  </si>
  <si>
    <t>Chambly</t>
  </si>
  <si>
    <t>Cholet</t>
  </si>
  <si>
    <t>Lausanne Ouchy</t>
  </si>
  <si>
    <t>Winterthur</t>
  </si>
  <si>
    <t>FC Copenhagen</t>
  </si>
  <si>
    <t>Excelsior</t>
  </si>
  <si>
    <t>Den Bosch</t>
  </si>
  <si>
    <t>Telstar</t>
  </si>
  <si>
    <t>Venlo</t>
  </si>
  <si>
    <t>Volendam</t>
  </si>
  <si>
    <t>Graafschap</t>
  </si>
  <si>
    <t>Jong AZ</t>
  </si>
  <si>
    <t>KV Mechelen</t>
  </si>
  <si>
    <t>Huddersfield</t>
  </si>
  <si>
    <t>Inverness</t>
  </si>
  <si>
    <t>Inter</t>
  </si>
  <si>
    <t>Salernitana</t>
  </si>
  <si>
    <t>Lorient</t>
  </si>
  <si>
    <t>Lyon</t>
  </si>
  <si>
    <t>Alaves</t>
  </si>
  <si>
    <t>Sevilla</t>
  </si>
  <si>
    <t>Avg</t>
  </si>
  <si>
    <t>Avg Win</t>
  </si>
  <si>
    <t>Avg Lose</t>
  </si>
  <si>
    <t>Western United</t>
  </si>
  <si>
    <t>Ripensia Timisoara</t>
  </si>
  <si>
    <t>Astra</t>
  </si>
  <si>
    <t>FC Van</t>
  </si>
  <si>
    <t>Prachuap</t>
  </si>
  <si>
    <t>Thai Port</t>
  </si>
  <si>
    <t>LKS Lodz</t>
  </si>
  <si>
    <t>Prijedor</t>
  </si>
  <si>
    <t>TB Berlin</t>
  </si>
  <si>
    <t>Sandhausen</t>
  </si>
  <si>
    <t>Cherno More</t>
  </si>
  <si>
    <t>Pirin Blagoevgrad</t>
  </si>
  <si>
    <t>Fortuna Koln</t>
  </si>
  <si>
    <t>Balingen</t>
  </si>
  <si>
    <t>B. Monchengladbach II</t>
  </si>
  <si>
    <t>Alemannia Aachen</t>
  </si>
  <si>
    <t>Dusseldorf II</t>
  </si>
  <si>
    <t>Bonner</t>
  </si>
  <si>
    <t>Wehen</t>
  </si>
  <si>
    <t>Wurzburger Kickers</t>
  </si>
  <si>
    <t>Straelen</t>
  </si>
  <si>
    <t>FK Austria Vienna</t>
  </si>
  <si>
    <t>FK Pardubice</t>
  </si>
  <si>
    <t>Bohemians 1905</t>
  </si>
  <si>
    <t>Kazma SC</t>
  </si>
  <si>
    <t>Al Naser</t>
  </si>
  <si>
    <t>Termalica B-B.</t>
  </si>
  <si>
    <t>Warta Poznan</t>
  </si>
  <si>
    <t>East Bengal</t>
  </si>
  <si>
    <t>Bochum</t>
  </si>
  <si>
    <t>Greuther Furth</t>
  </si>
  <si>
    <t>Cibalia</t>
  </si>
  <si>
    <t>Jarun</t>
  </si>
  <si>
    <t>Chester</t>
  </si>
  <si>
    <t>Accrington</t>
  </si>
  <si>
    <t>Ross County</t>
  </si>
  <si>
    <t>Motherwell</t>
  </si>
  <si>
    <t>Doncaster</t>
  </si>
  <si>
    <t>Gillingham FC</t>
  </si>
  <si>
    <t>Blyth Spartans</t>
  </si>
  <si>
    <t>Forest Green</t>
  </si>
  <si>
    <t>Wealdstone</t>
  </si>
  <si>
    <t>Queen of South</t>
  </si>
  <si>
    <t>Chelsea</t>
  </si>
  <si>
    <t>Chippenham Town</t>
  </si>
  <si>
    <t>AFC Wimbledon</t>
  </si>
  <si>
    <t>Woking</t>
  </si>
  <si>
    <t>Clyde</t>
  </si>
  <si>
    <t>Falkirk</t>
  </si>
  <si>
    <t>Montrose</t>
  </si>
  <si>
    <t>East Fife</t>
  </si>
  <si>
    <t>Charlton</t>
  </si>
  <si>
    <t>QPR</t>
  </si>
  <si>
    <t>Cardiff</t>
  </si>
  <si>
    <t>Curzon</t>
  </si>
  <si>
    <t>Barnet</t>
  </si>
  <si>
    <t>Scunthorpe</t>
  </si>
  <si>
    <t>Barrow</t>
  </si>
  <si>
    <t>Hereford</t>
  </si>
  <si>
    <t>York</t>
  </si>
  <si>
    <t>Wolves</t>
  </si>
  <si>
    <t>Crystal Palace</t>
  </si>
  <si>
    <t>Sutton</t>
  </si>
  <si>
    <t>Burgos CF</t>
  </si>
  <si>
    <t>Gateshead</t>
  </si>
  <si>
    <t>Southampton</t>
  </si>
  <si>
    <t>Plymouth</t>
  </si>
  <si>
    <t>Fylde</t>
  </si>
  <si>
    <t>Reading</t>
  </si>
  <si>
    <t>Shrewsbury</t>
  </si>
  <si>
    <t>Neftci Baku</t>
  </si>
  <si>
    <t>Sabail</t>
  </si>
  <si>
    <t>Ankaragucu</t>
  </si>
  <si>
    <t>Bandirmaspor</t>
  </si>
  <si>
    <t>Konyaspor</t>
  </si>
  <si>
    <t>Hapoel Hadera</t>
  </si>
  <si>
    <t>Salzburg</t>
  </si>
  <si>
    <t>Altach</t>
  </si>
  <si>
    <t>AD San Juan</t>
  </si>
  <si>
    <t>Mutilvera</t>
  </si>
  <si>
    <t>Hyderabad</t>
  </si>
  <si>
    <t>Ajman</t>
  </si>
  <si>
    <t>Zaglebie</t>
  </si>
  <si>
    <t>Piast Gliwice</t>
  </si>
  <si>
    <t>Al Salmiya</t>
  </si>
  <si>
    <t>Al Arabi</t>
  </si>
  <si>
    <t>CD Ardoi</t>
  </si>
  <si>
    <t>Kriens</t>
  </si>
  <si>
    <t>R. Rzeszow</t>
  </si>
  <si>
    <t>GKS Jastrzebie</t>
  </si>
  <si>
    <t>Atalanta</t>
  </si>
  <si>
    <t>Boulogne</t>
  </si>
  <si>
    <t>Avranches</t>
  </si>
  <si>
    <t>Elblag</t>
  </si>
  <si>
    <t>Arenas Club</t>
  </si>
  <si>
    <t>Logrones Promesas</t>
  </si>
  <si>
    <t>Liverpool</t>
  </si>
  <si>
    <t>West Ham</t>
  </si>
  <si>
    <t>Granada CF</t>
  </si>
  <si>
    <t>Hapoel Katamon</t>
  </si>
  <si>
    <t>Villefranche</t>
  </si>
  <si>
    <t>Bastia</t>
  </si>
  <si>
    <t>Valenciennes</t>
  </si>
  <si>
    <t>Rodez</t>
  </si>
  <si>
    <t>Auxerre</t>
  </si>
  <si>
    <t>Bergantinos</t>
  </si>
  <si>
    <t>Nancy</t>
  </si>
  <si>
    <t>Grenoble</t>
  </si>
  <si>
    <t>Pau</t>
  </si>
  <si>
    <t>Sochaux</t>
  </si>
  <si>
    <t>Honved</t>
  </si>
  <si>
    <t>Sandecja Nowy S.</t>
  </si>
  <si>
    <t>Tychy</t>
  </si>
  <si>
    <t>Real Madrid</t>
  </si>
  <si>
    <t>Santos DG</t>
  </si>
  <si>
    <t>Nice</t>
  </si>
  <si>
    <t>Sporting</t>
  </si>
  <si>
    <t>Nicaragua</t>
  </si>
  <si>
    <t>Liga Primera</t>
  </si>
  <si>
    <t>Export Sebaco</t>
  </si>
  <si>
    <t>Diriangen</t>
  </si>
  <si>
    <t>Garbania</t>
  </si>
  <si>
    <t>Ruch Chorzow</t>
  </si>
  <si>
    <t>Cruz Azul</t>
  </si>
  <si>
    <t>Puebla</t>
  </si>
  <si>
    <t>Santos Laguna</t>
  </si>
  <si>
    <t>Cacereno</t>
  </si>
  <si>
    <t>San Fernando</t>
  </si>
  <si>
    <t>Artsakh</t>
  </si>
  <si>
    <t>Adanaspor AS</t>
  </si>
  <si>
    <t>Prat</t>
  </si>
  <si>
    <t>Huesca B</t>
  </si>
  <si>
    <t>Pena Deportina</t>
  </si>
  <si>
    <t>Tamaraceite</t>
  </si>
  <si>
    <t>Pattaya Utd</t>
  </si>
  <si>
    <t>Nakhon Ratchasima</t>
  </si>
  <si>
    <t>Suphanburi</t>
  </si>
  <si>
    <t>Ebro</t>
  </si>
  <si>
    <t>Formentera</t>
  </si>
  <si>
    <t>KKS Kalisz</t>
  </si>
  <si>
    <t>Stezyca</t>
  </si>
  <si>
    <t>Andratx</t>
  </si>
  <si>
    <t>Velez</t>
  </si>
  <si>
    <t>Montijo</t>
  </si>
  <si>
    <t>Badalona</t>
  </si>
  <si>
    <t>Ejea</t>
  </si>
  <si>
    <t>Naft Masjed Soleyman</t>
  </si>
  <si>
    <t>Puszcza</t>
  </si>
  <si>
    <t>Posusje</t>
  </si>
  <si>
    <t>Las Palmas B</t>
  </si>
  <si>
    <t>CD Coria</t>
  </si>
  <si>
    <t>Panaderia</t>
  </si>
  <si>
    <t>Cadiz CF B</t>
  </si>
  <si>
    <t>Metz</t>
  </si>
  <si>
    <t>Saarbrucken</t>
  </si>
  <si>
    <t>Meppen</t>
  </si>
  <si>
    <t>Aue</t>
  </si>
  <si>
    <t>Regensburg</t>
  </si>
  <si>
    <t>BEC Tero Sasana</t>
  </si>
  <si>
    <t>Muang Thong Utd</t>
  </si>
  <si>
    <t>Hoffenheim II</t>
  </si>
  <si>
    <t>TuS RW Koblenz</t>
  </si>
  <si>
    <t>Cadiz CF</t>
  </si>
  <si>
    <t>Rayo Vallecano</t>
  </si>
  <si>
    <t>Walldorf</t>
  </si>
  <si>
    <t>Kickers Offenbach</t>
  </si>
  <si>
    <t>Altay</t>
  </si>
  <si>
    <t>Alcorcon</t>
  </si>
  <si>
    <t>Sabah Baku</t>
  </si>
  <si>
    <t>Budaorsi SC</t>
  </si>
  <si>
    <t>III. Keruleti TVE</t>
  </si>
  <si>
    <t>Fredericia</t>
  </si>
  <si>
    <t>Jammerbugt</t>
  </si>
  <si>
    <t>Basel</t>
  </si>
  <si>
    <t>Nurnberg II</t>
  </si>
  <si>
    <t>Buchbach</t>
  </si>
  <si>
    <t>Gornik Z.</t>
  </si>
  <si>
    <t>Cracovia</t>
  </si>
  <si>
    <t>Chaves</t>
  </si>
  <si>
    <t>Reims</t>
  </si>
  <si>
    <t>Strasbourg</t>
  </si>
  <si>
    <t>Bologna</t>
  </si>
  <si>
    <t>Torino</t>
  </si>
  <si>
    <t>Slovacko</t>
  </si>
  <si>
    <t>Mlada Boleslav</t>
  </si>
  <si>
    <t>Opatija</t>
  </si>
  <si>
    <t>Sepahan</t>
  </si>
  <si>
    <t>Fajr Sepasi</t>
  </si>
  <si>
    <t>Ponferradina</t>
  </si>
  <si>
    <t>Elche</t>
  </si>
  <si>
    <t>Barcelona</t>
  </si>
  <si>
    <t>Maritimo</t>
  </si>
  <si>
    <t>CFR Cluj</t>
  </si>
  <si>
    <t>FC Porto B</t>
  </si>
  <si>
    <t>Academica</t>
  </si>
  <si>
    <t>Navalcarnero</t>
  </si>
  <si>
    <t>Arosa SC</t>
  </si>
  <si>
    <t>Real Aviles</t>
  </si>
  <si>
    <t>Burgos Promesas</t>
  </si>
  <si>
    <t>Gernika Club</t>
  </si>
  <si>
    <t>Numancia</t>
  </si>
  <si>
    <t>Brea</t>
  </si>
  <si>
    <t>Rapid Vienna</t>
  </si>
  <si>
    <t>A. Klagenfurt</t>
  </si>
  <si>
    <t>Dorogi</t>
  </si>
  <si>
    <t>Osasuna B</t>
  </si>
  <si>
    <t>Arenteiro</t>
  </si>
  <si>
    <t>CD Mostoles</t>
  </si>
  <si>
    <t>Tiszakecske</t>
  </si>
  <si>
    <t>Antalyaspor</t>
  </si>
  <si>
    <t>Pecsi MFC</t>
  </si>
  <si>
    <t>Ceuta</t>
  </si>
  <si>
    <t>Xerez D.F.C.</t>
  </si>
  <si>
    <t>Hartberg</t>
  </si>
  <si>
    <t>Wattens</t>
  </si>
  <si>
    <t>Fenerbahce</t>
  </si>
  <si>
    <t>Trabzonspor</t>
  </si>
  <si>
    <t>Bravo</t>
  </si>
  <si>
    <t>Kisvarda</t>
  </si>
  <si>
    <t>Birkirkara</t>
  </si>
  <si>
    <t>Maccabi Petah Tikva</t>
  </si>
  <si>
    <t>AEK Athens FC</t>
  </si>
  <si>
    <t>Asteras Tripolis</t>
  </si>
  <si>
    <t>Real Sociedad C</t>
  </si>
  <si>
    <t>Leganes</t>
  </si>
  <si>
    <t>Mirandes</t>
  </si>
  <si>
    <t>Charleroi</t>
  </si>
  <si>
    <t>Benfica B</t>
  </si>
  <si>
    <t>Antigua</t>
  </si>
  <si>
    <t>Mazatlan FC</t>
  </si>
  <si>
    <t>Hapoel Haifa</t>
  </si>
  <si>
    <t>FCSB</t>
  </si>
  <si>
    <t>Voluntari</t>
  </si>
  <si>
    <t>Waasland-Beveren</t>
  </si>
  <si>
    <t>Virton</t>
  </si>
  <si>
    <t>Monaco</t>
  </si>
  <si>
    <t>Trofense</t>
  </si>
  <si>
    <t>SC Farense</t>
  </si>
  <si>
    <t>Guimaraes</t>
  </si>
  <si>
    <t>Platense Municipal</t>
  </si>
  <si>
    <t>National Bank Egypt</t>
  </si>
  <si>
    <t>Misr Elmaqasah</t>
  </si>
  <si>
    <t>Arda</t>
  </si>
  <si>
    <t>Slavia Sofia</t>
  </si>
  <si>
    <t>Lok. Sofia</t>
  </si>
  <si>
    <t>Balikesirspor</t>
  </si>
  <si>
    <t>Denizlispor</t>
  </si>
  <si>
    <t>Kolubara</t>
  </si>
  <si>
    <t>Zamalek</t>
  </si>
  <si>
    <t>El Gounah</t>
  </si>
  <si>
    <t>Slask Wroclaw</t>
  </si>
  <si>
    <t>Vilafranquense</t>
  </si>
  <si>
    <t>Rio Ave</t>
  </si>
  <si>
    <t>Viktoria Berlin</t>
  </si>
  <si>
    <t>Maccabi Tel Aviv</t>
  </si>
  <si>
    <t>Almere City</t>
  </si>
  <si>
    <t>FC Emmen</t>
  </si>
  <si>
    <t>Toulouse</t>
  </si>
  <si>
    <t>Lisen</t>
  </si>
  <si>
    <t>Vyskov</t>
  </si>
  <si>
    <t>Ceramica Cleopatra</t>
  </si>
  <si>
    <t>Smouha</t>
  </si>
  <si>
    <t>Burghausen</t>
  </si>
  <si>
    <t>Blackburn</t>
  </si>
  <si>
    <t>Lincoln City</t>
  </si>
  <si>
    <t>Bristol Rovers</t>
  </si>
  <si>
    <t>Guiseley</t>
  </si>
  <si>
    <t>C. Rangers</t>
  </si>
  <si>
    <t>Dungannon</t>
  </si>
  <si>
    <t>Crusaders</t>
  </si>
  <si>
    <t>Cortulua</t>
  </si>
  <si>
    <t>Tolima</t>
  </si>
  <si>
    <t>Jicaral</t>
  </si>
  <si>
    <t>Cancun</t>
  </si>
  <si>
    <t>S. Rzeszow</t>
  </si>
  <si>
    <t>Chiangrai Utd</t>
  </si>
  <si>
    <t>Nyiregyhaza</t>
  </si>
  <si>
    <t>DVTK</t>
  </si>
  <si>
    <t>Yarmouk</t>
  </si>
  <si>
    <t>Lippstadt</t>
  </si>
  <si>
    <t>Sparta Prague</t>
  </si>
  <si>
    <t>BFC Dynamo</t>
  </si>
  <si>
    <t>Leones Negros</t>
  </si>
  <si>
    <t>Tepatitlan de Morelos</t>
  </si>
  <si>
    <t>Tlaxcala</t>
  </si>
  <si>
    <t>Noravank</t>
  </si>
  <si>
    <t>Al Urooba</t>
  </si>
  <si>
    <t>Manama Club</t>
  </si>
  <si>
    <t>Esteghlal F.C.</t>
  </si>
  <si>
    <t>Sanat Naft</t>
  </si>
  <si>
    <t>Al-Hala</t>
  </si>
  <si>
    <t>Lok. Zagreb</t>
  </si>
  <si>
    <t>Kapfenberg</t>
  </si>
  <si>
    <t>Hobro</t>
  </si>
  <si>
    <t>Hansa Rostock</t>
  </si>
  <si>
    <t>Halberstadt</t>
  </si>
  <si>
    <t>Aschaffenburg</t>
  </si>
  <si>
    <t>Heimstetten</t>
  </si>
  <si>
    <t>Concarneau</t>
  </si>
  <si>
    <t>Hamrun</t>
  </si>
  <si>
    <t>TSV Steinbach</t>
  </si>
  <si>
    <t>Lyngby</t>
  </si>
  <si>
    <t>Nykobing</t>
  </si>
  <si>
    <t>Helmond</t>
  </si>
  <si>
    <t>Westerlo</t>
  </si>
  <si>
    <t>Roda</t>
  </si>
  <si>
    <t>Zaglebie Sosnowiec</t>
  </si>
  <si>
    <t>Benfica</t>
  </si>
  <si>
    <t>Northern Irish Premiership</t>
  </si>
  <si>
    <t>Linfield</t>
  </si>
  <si>
    <t>Memmingen</t>
  </si>
  <si>
    <t>Braunschweig</t>
  </si>
  <si>
    <t>Gzira</t>
  </si>
  <si>
    <t>Sirens</t>
  </si>
  <si>
    <t>Estrela</t>
  </si>
  <si>
    <t>SCM Gloria</t>
  </si>
  <si>
    <t>Energeticianul</t>
  </si>
  <si>
    <t>Paderborn</t>
  </si>
  <si>
    <t>Dusseldorf</t>
  </si>
  <si>
    <t>Vendsyssel</t>
  </si>
  <si>
    <t>Verl</t>
  </si>
  <si>
    <t>Koln II</t>
  </si>
  <si>
    <t>Chemnitzer</t>
  </si>
  <si>
    <t>Luckenwalde</t>
  </si>
  <si>
    <t>Prostejov</t>
  </si>
  <si>
    <t>Usti nad Labem</t>
  </si>
  <si>
    <t>Ujpest</t>
  </si>
  <si>
    <t>Belupo</t>
  </si>
  <si>
    <t>Zlin</t>
  </si>
  <si>
    <t>Cagliari</t>
  </si>
  <si>
    <t>Annan</t>
  </si>
  <si>
    <t>Raith</t>
  </si>
  <si>
    <t>Forfar Athletic</t>
  </si>
  <si>
    <t>Sparta Rotterdam</t>
  </si>
  <si>
    <t>G.A. Eagles</t>
  </si>
  <si>
    <t>Santa Clara</t>
  </si>
  <si>
    <t>Mezokovesd-Zsory</t>
  </si>
  <si>
    <t>Zalaegerszegi</t>
  </si>
  <si>
    <t>Ruch</t>
  </si>
  <si>
    <t>Espanyol B</t>
  </si>
  <si>
    <t>Teruel</t>
  </si>
  <si>
    <t>Girona</t>
  </si>
  <si>
    <t>Quevilly Rouen</t>
  </si>
  <si>
    <t>Nantes</t>
  </si>
  <si>
    <t>Comunicaciones</t>
  </si>
  <si>
    <t>Adjustment</t>
  </si>
  <si>
    <t>Zizkov</t>
  </si>
  <si>
    <t>Sparta Prague B</t>
  </si>
  <si>
    <t>Kayserispor</t>
  </si>
  <si>
    <t>Ibiza Islas Pitiusas</t>
  </si>
  <si>
    <t>San Roque</t>
  </si>
  <si>
    <t>Marino de Luanco</t>
  </si>
  <si>
    <t>Santander B</t>
  </si>
  <si>
    <t>Wisla Plock</t>
  </si>
  <si>
    <t>Radnik Bijeljina</t>
  </si>
  <si>
    <t>Lichtenberg</t>
  </si>
  <si>
    <t>Jena</t>
  </si>
  <si>
    <t>VfL Osnabruck</t>
  </si>
  <si>
    <t>Merida AD</t>
  </si>
  <si>
    <t>Adana Demirspor</t>
  </si>
  <si>
    <t>Dortmund II</t>
  </si>
  <si>
    <t>Heracles</t>
  </si>
  <si>
    <t>Vitesse</t>
  </si>
  <si>
    <t>Norwich</t>
  </si>
  <si>
    <t>Zrinjski</t>
  </si>
  <si>
    <t>Angers</t>
  </si>
  <si>
    <t>Dragovoljac</t>
  </si>
  <si>
    <t>Rijeka</t>
  </si>
  <si>
    <t>Cremonese</t>
  </si>
  <si>
    <t>Bayer Leverkusen</t>
  </si>
  <si>
    <t>FC Koln</t>
  </si>
  <si>
    <t>Tenerife</t>
  </si>
  <si>
    <t>Betis</t>
  </si>
  <si>
    <t>Ath Bilbao</t>
  </si>
  <si>
    <t>Zwolle</t>
  </si>
  <si>
    <t>Feyenoord</t>
  </si>
  <si>
    <t>Salmantino</t>
  </si>
  <si>
    <t>Arsenal</t>
  </si>
  <si>
    <t>Eintracht Frankfurt</t>
  </si>
  <si>
    <t>Genoa</t>
  </si>
  <si>
    <t>H. Nazareth</t>
  </si>
  <si>
    <t>Mouscron</t>
  </si>
  <si>
    <t>Braga</t>
  </si>
  <si>
    <t>Luis Angel Firpo</t>
  </si>
  <si>
    <t>Rakow</t>
  </si>
  <si>
    <t>Giresunspor</t>
  </si>
  <si>
    <t>Gaziantep</t>
  </si>
  <si>
    <t>Duisburg</t>
  </si>
  <si>
    <t>Trinec</t>
  </si>
  <si>
    <t>Chrudim</t>
  </si>
  <si>
    <t>Hampton &amp; Richmond</t>
  </si>
  <si>
    <t>Newport</t>
  </si>
  <si>
    <t>Exeter</t>
  </si>
  <si>
    <t>Rotherham</t>
  </si>
  <si>
    <t>Halifax</t>
  </si>
  <si>
    <t>Bromley</t>
  </si>
  <si>
    <t>Bradford</t>
  </si>
  <si>
    <t>Alfreton</t>
  </si>
  <si>
    <t>Boston</t>
  </si>
  <si>
    <t>Birmingham</t>
  </si>
  <si>
    <t>Fulham</t>
  </si>
  <si>
    <t>Tshakhuma</t>
  </si>
  <si>
    <t>Chippa Utd.</t>
  </si>
  <si>
    <t>Spal</t>
  </si>
  <si>
    <t>Lotte</t>
  </si>
  <si>
    <t>Blackpool</t>
  </si>
  <si>
    <t>Colombia</t>
  </si>
  <si>
    <t>Primera A</t>
  </si>
  <si>
    <t>Bucaramanga</t>
  </si>
  <si>
    <t>Dep. Cali</t>
  </si>
  <si>
    <t>El Sharkia Lel Dokhan</t>
  </si>
  <si>
    <t>El Gaish</t>
  </si>
  <si>
    <t>Everton</t>
  </si>
  <si>
    <t>Count of Return</t>
  </si>
  <si>
    <t>Sum of Return2</t>
  </si>
  <si>
    <t>Koge</t>
  </si>
  <si>
    <t>Karlsruher</t>
  </si>
  <si>
    <t>Tasmania Berlin</t>
  </si>
  <si>
    <t>Ulm</t>
  </si>
  <si>
    <t>Academico Viseu</t>
  </si>
  <si>
    <t>Heerenveen</t>
  </si>
  <si>
    <t>Brno</t>
  </si>
  <si>
    <t>Dukla Prague</t>
  </si>
  <si>
    <t>Mas Taborsko</t>
  </si>
  <si>
    <t>Borac Banja Luka</t>
  </si>
  <si>
    <t>Ratchaburi</t>
  </si>
  <si>
    <t>Schalke</t>
  </si>
  <si>
    <t>SV Turkgucu Ataspor</t>
  </si>
  <si>
    <t>Rain/Lech</t>
  </si>
  <si>
    <t>Elversberg</t>
  </si>
  <si>
    <t>Oberhausen</t>
  </si>
  <si>
    <t>R. Sociedad B</t>
  </si>
  <si>
    <t>Lokomotive Leipzig</t>
  </si>
  <si>
    <t>Eilenburg</t>
  </si>
  <si>
    <t>BW Linz</t>
  </si>
  <si>
    <t>Solin</t>
  </si>
  <si>
    <t>Hutnik Krakow</t>
  </si>
  <si>
    <t>Al Kuwait</t>
  </si>
  <si>
    <t>Orijent</t>
  </si>
  <si>
    <t>Kustosija</t>
  </si>
  <si>
    <t>FC Augsburg</t>
  </si>
  <si>
    <t>1. FSV Mainz 05</t>
  </si>
  <si>
    <t>Arminia Bielefeld</t>
  </si>
  <si>
    <t>Zira</t>
  </si>
  <si>
    <t>Hamilton</t>
  </si>
  <si>
    <t>Dumbarton</t>
  </si>
  <si>
    <t>Kelty Hearts</t>
  </si>
  <si>
    <t>Stenhousemuir</t>
  </si>
  <si>
    <t>Yverdon</t>
  </si>
  <si>
    <t>Wil</t>
  </si>
  <si>
    <t>R. Oviedo</t>
  </si>
  <si>
    <t>Cercle Brugge KSV</t>
  </si>
  <si>
    <t>Leuven</t>
  </si>
  <si>
    <t>Levante</t>
  </si>
  <si>
    <t>Lech Poznan</t>
  </si>
  <si>
    <t>Lommel Utd</t>
  </si>
  <si>
    <t>U.N.A.M.- Pumas</t>
  </si>
  <si>
    <t>Erzurum BB</t>
  </si>
  <si>
    <t>Samsunspor</t>
  </si>
  <si>
    <t>Peterhead</t>
  </si>
  <si>
    <t>Airdrieonians</t>
  </si>
  <si>
    <t>Queen's Park</t>
  </si>
  <si>
    <t>NPL Premier Division</t>
  </si>
  <si>
    <t>Mickleover</t>
  </si>
  <si>
    <t>Matlock</t>
  </si>
  <si>
    <t>AC Milan</t>
  </si>
  <si>
    <t>U2.5 Return</t>
  </si>
  <si>
    <t>O2.5 Odds</t>
  </si>
  <si>
    <t>O2.5 Return</t>
  </si>
  <si>
    <t>U2.5</t>
  </si>
  <si>
    <t>O2.5</t>
  </si>
  <si>
    <t>Vlasim</t>
  </si>
  <si>
    <t>Jihlava</t>
  </si>
  <si>
    <t>RB Leipzig</t>
  </si>
  <si>
    <t>Preussen Munster</t>
  </si>
  <si>
    <t>Bekescsaba 1912</t>
  </si>
  <si>
    <t>Envigado</t>
  </si>
  <si>
    <t>La Equidad</t>
  </si>
  <si>
    <t>Osijek</t>
  </si>
  <si>
    <t>Pribram</t>
  </si>
  <si>
    <t>Brest</t>
  </si>
  <si>
    <t>Szentlorinc</t>
  </si>
  <si>
    <t>Venezia</t>
  </si>
  <si>
    <t>Sampdoria</t>
  </si>
  <si>
    <t>Monarcas</t>
  </si>
  <si>
    <t>Utrecht</t>
  </si>
  <si>
    <t>Ajax</t>
  </si>
  <si>
    <t>Waalwijk</t>
  </si>
  <si>
    <t>Lech Poznan 2</t>
  </si>
  <si>
    <t>Pogon Siedlce</t>
  </si>
  <si>
    <t>Leixoes</t>
  </si>
  <si>
    <t>Villarreal</t>
  </si>
  <si>
    <t>Pachuca</t>
  </si>
  <si>
    <t>Jocoro</t>
  </si>
  <si>
    <t>America De Cali</t>
  </si>
  <si>
    <t>Ind. Medellin</t>
  </si>
  <si>
    <t>Union Club Ceares</t>
  </si>
  <si>
    <t>G. Segoviana</t>
  </si>
  <si>
    <t>Compostela</t>
  </si>
  <si>
    <t>Cerdanyola</t>
  </si>
  <si>
    <t>Tarazona</t>
  </si>
  <si>
    <t>Antequera</t>
  </si>
  <si>
    <t>Mensajero</t>
  </si>
  <si>
    <t>2.44 / 1.69</t>
  </si>
  <si>
    <t>1.62 / 2.62</t>
  </si>
  <si>
    <t>1.61 / 2.66</t>
  </si>
  <si>
    <t>1.67 / 2.5</t>
  </si>
  <si>
    <t>1.8 / 2.26</t>
  </si>
  <si>
    <t>1.76 / 2.32</t>
  </si>
  <si>
    <t>1.79 / 2.28</t>
  </si>
  <si>
    <t>1.65 / 2.54</t>
  </si>
  <si>
    <t>1.54 / 2.88</t>
  </si>
  <si>
    <t>1.58 / 2.74</t>
  </si>
  <si>
    <t>2.08 / 1.93</t>
  </si>
  <si>
    <t>1.72 / 2.4</t>
  </si>
  <si>
    <t>1.52 / 2.63</t>
  </si>
  <si>
    <t>1.66 / 2.52</t>
  </si>
  <si>
    <t>1.52 / 2.94</t>
  </si>
  <si>
    <t>1.69 / 2.44</t>
  </si>
  <si>
    <t>LAY U2.5</t>
  </si>
  <si>
    <t>LAY RETURN</t>
  </si>
  <si>
    <t>BACK</t>
  </si>
  <si>
    <t>LAY</t>
  </si>
  <si>
    <t>Chojniczanka</t>
  </si>
  <si>
    <t>Santa Fe</t>
  </si>
  <si>
    <t>Column1</t>
  </si>
  <si>
    <t>Mansfield</t>
  </si>
  <si>
    <t>Yeovil</t>
  </si>
  <si>
    <t>Albion Rovers</t>
  </si>
  <si>
    <t>Concord</t>
  </si>
  <si>
    <t>Telford</t>
  </si>
  <si>
    <t>U2.5 Win</t>
  </si>
  <si>
    <t>U2.5 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</si>
</sst>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22" fontId="0" fillId="0" borderId="0" xfId="0" applyNumberFormat="1"/>
    <xf numFmtId="10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2" applyFont="1"/>
    <xf numFmtId="9" fontId="0" fillId="0" borderId="0" xfId="1" applyFont="1"/>
    <xf numFmtId="44" fontId="0" fillId="0" borderId="0" xfId="0" applyNumberFormat="1"/>
    <xf numFmtId="0" fontId="0" fillId="0" borderId="0" xfId="0" applyFont="1"/>
    <xf numFmtId="44" fontId="1" fillId="0" borderId="0" xfId="2" applyFont="1"/>
    <xf numFmtId="22" fontId="0" fillId="0" borderId="0" xfId="0" applyNumberFormat="1" applyFont="1"/>
    <xf numFmtId="0" fontId="0" fillId="2" borderId="0" xfId="0" applyFill="1"/>
    <xf numFmtId="0" fontId="2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0" fontId="3" fillId="4" borderId="1" xfId="0" applyFont="1" applyFill="1" applyBorder="1"/>
    <xf numFmtId="0" fontId="3" fillId="4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22" fontId="0" fillId="3" borderId="2" xfId="0" applyNumberFormat="1" applyFont="1" applyFill="1" applyBorder="1"/>
    <xf numFmtId="0" fontId="0" fillId="0" borderId="1" xfId="0" applyFont="1" applyBorder="1"/>
    <xf numFmtId="0" fontId="0" fillId="0" borderId="2" xfId="0" applyFont="1" applyBorder="1"/>
    <xf numFmtId="22" fontId="0" fillId="0" borderId="2" xfId="0" applyNumberFormat="1" applyFont="1" applyBorder="1"/>
    <xf numFmtId="0" fontId="3" fillId="4" borderId="0" xfId="0" applyFont="1" applyFill="1" applyBorder="1"/>
    <xf numFmtId="44" fontId="3" fillId="4" borderId="3" xfId="2" applyFont="1" applyFill="1" applyBorder="1"/>
    <xf numFmtId="44" fontId="0" fillId="3" borderId="3" xfId="2" applyFont="1" applyFill="1" applyBorder="1"/>
    <xf numFmtId="44" fontId="0" fillId="0" borderId="3" xfId="2" applyFont="1" applyBorder="1"/>
    <xf numFmtId="0" fontId="0" fillId="0" borderId="0" xfId="0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3">
    <dxf>
      <numFmt numFmtId="27" formatCode="dd/mm/yyyy\ hh:mm"/>
    </dxf>
    <dxf>
      <numFmt numFmtId="27" formatCode="dd/mm/yyyy\ hh:mm"/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wbag" refreshedDate="44642.784409375003" createdVersion="5" refreshedVersion="5" minRefreshableVersion="3" recordCount="1114">
  <cacheSource type="worksheet">
    <worksheetSource ref="A1:H1048576" sheet="U2.5 Results"/>
  </cacheSource>
  <cacheFields count="8">
    <cacheField name="Country" numFmtId="0">
      <sharedItems containsBlank="1" count="50">
        <s v="Mexico"/>
        <s v="Armenia"/>
        <s v="Israel"/>
        <s v="Bulgaria"/>
        <s v="Serbia"/>
        <s v="United Arab Emirates"/>
        <s v="Qatar"/>
        <s v="Bahrain"/>
        <s v="Egypt"/>
        <s v="Romania"/>
        <s v="Slovenia"/>
        <s v="Bosnia And Herzegovina"/>
        <s v="Denmark"/>
        <s v="Germany"/>
        <s v="South Africa"/>
        <s v="France"/>
        <s v="Netherlands"/>
        <s v="Austria"/>
        <s v="Poland"/>
        <s v="Scotland"/>
        <s v="Spain"/>
        <s v="Portugal"/>
        <s v="Australia"/>
        <s v="Turkey"/>
        <s v="Thailand"/>
        <s v="Croatia"/>
        <s v="England"/>
        <s v="Wales"/>
        <s v="Italy"/>
        <s v="Malta"/>
        <s v="Czech Republic"/>
        <s v="Northern Ireland"/>
        <s v="Belgium"/>
        <s v="Slovakia"/>
        <s v="India"/>
        <s v="Greece"/>
        <s v="Hungary"/>
        <s v="El Salvador"/>
        <s v="Costa Rica"/>
        <s v="Azerbaijan"/>
        <s v="Switzerland"/>
        <s v="Guatemala"/>
        <s v="Iran"/>
        <s v="Kuwait"/>
        <s v="Nicaragua"/>
        <s v="Colombia"/>
        <s v="Adjustment"/>
        <m/>
        <s v="Columbia" u="1"/>
        <s v="Russia" u="1"/>
      </sharedItems>
    </cacheField>
    <cacheField name="League" numFmtId="0">
      <sharedItems containsBlank="1" count="75">
        <s v="Liga Mx"/>
        <s v="VBET Premier League"/>
        <s v="Leumit League"/>
        <s v="Parva Liga"/>
        <s v="Super Liga"/>
        <s v="Uae League"/>
        <s v="Qsl"/>
        <s v="Premier League"/>
        <s v="Liga 1"/>
        <s v="Prva Liga"/>
        <s v="1st Division"/>
        <s v="2. Bundesliga"/>
        <s v="Regionalliga Nordost"/>
        <s v="National"/>
        <s v="Regionalliga Bayern"/>
        <s v="Superliga"/>
        <s v="3. Liga"/>
        <s v="Eerste Divisie"/>
        <s v="2. Liga"/>
        <s v="Bundesliga"/>
        <s v="Ekstraklasa"/>
        <s v="Division 1"/>
        <s v="League Two"/>
        <s v="Laliga2"/>
        <s v="Liga Portugal"/>
        <s v="A-league"/>
        <s v="Liga 2"/>
        <s v="3. Lig Group 2"/>
        <s v="Thai League 1"/>
        <s v="1. Lig"/>
        <s v="Liga Portugal 2"/>
        <s v="Division 2"/>
        <s v="2. Hnl"/>
        <s v="Cymru Premier"/>
        <s v="Super Lig"/>
        <s v="Serie B"/>
        <s v="Regionalliga Sudwest"/>
        <s v="Regionalliga West"/>
        <s v="Laliga"/>
        <s v="Ligat Ha'al"/>
        <s v="1. Liga"/>
        <s v="League One"/>
        <s v="National League"/>
        <s v="Championship"/>
        <s v="National League North"/>
        <s v="National League South"/>
        <s v="Nifl Premiership"/>
        <s v="Premiership"/>
        <s v="Jupiler Pro League"/>
        <s v="Fortuna Liga"/>
        <s v="Isl"/>
        <s v="Segunda RFEF - Group 1"/>
        <s v="Super League"/>
        <s v="Eredivisie"/>
        <s v="Ligue 2"/>
        <s v="Otp Bank Liga"/>
        <s v="Serie A"/>
        <s v="Ligue 1"/>
        <s v="Primera Division"/>
        <s v="Merkantil Bank Liga"/>
        <s v="1. Hnl"/>
        <s v="Segunda RFEF - Group 2"/>
        <s v="Segunda RFEF - Group 4"/>
        <s v="Segunda RFEF - Group 3"/>
        <s v="Liga Nacional"/>
        <s v="Persian Gulf Pro League"/>
        <s v="1B Pro League"/>
        <s v="Challenge League"/>
        <s v="Isthmian League Premier Division"/>
        <s v="Liga de Expansion MX"/>
        <s v="2. Lig Red Group"/>
        <m/>
        <s v="Liga Primera"/>
        <s v="Northern Irish Premiership"/>
        <s v="Primera A"/>
      </sharedItems>
    </cacheField>
    <cacheField name="Date" numFmtId="0">
      <sharedItems containsNonDate="0" containsDate="1" containsString="0" containsBlank="1" minDate="2022-02-24T03:00:00" maxDate="2022-03-22T01:15:00"/>
    </cacheField>
    <cacheField name="Home" numFmtId="0">
      <sharedItems containsBlank="1"/>
    </cacheField>
    <cacheField name="Away" numFmtId="0">
      <sharedItems containsBlank="1"/>
    </cacheField>
    <cacheField name="Odds" numFmtId="0">
      <sharedItems containsString="0" containsBlank="1" containsNumber="1" minValue="1.31" maxValue="5.8"/>
    </cacheField>
    <cacheField name="Result" numFmtId="0">
      <sharedItems containsBlank="1"/>
    </cacheField>
    <cacheField name="Return" numFmtId="0">
      <sharedItems containsString="0" containsBlank="1" containsNumber="1" minValue="-1.1000000000000001" maxValue="2.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ewbag" refreshedDate="44642.78441064815" createdVersion="5" refreshedVersion="5" minRefreshableVersion="3" recordCount="27">
  <cacheSource type="worksheet">
    <worksheetSource ref="A1:H1048576" sheet="BTTS Results"/>
  </cacheSource>
  <cacheFields count="8">
    <cacheField name="Country" numFmtId="0">
      <sharedItems containsBlank="1" count="14">
        <s v="Czech Republic"/>
        <s v="Germany"/>
        <s v="Northern Ireland"/>
        <s v="Australia"/>
        <s v="Turkey"/>
        <s v="Scotland"/>
        <s v="England"/>
        <s v="Portugal"/>
        <s v="Poland"/>
        <s v="Italy"/>
        <s v="Mexico"/>
        <s v="Switzerland"/>
        <s v="Hungary"/>
        <m/>
      </sharedItems>
    </cacheField>
    <cacheField name="League" numFmtId="0">
      <sharedItems containsBlank="1" count="19">
        <s v="Division 2"/>
        <s v="Regionalliga Sudwest"/>
        <s v="Nifl Premiership"/>
        <s v="A-league"/>
        <s v="1. Lig"/>
        <s v="Regionalliga West"/>
        <s v="League One"/>
        <s v="League Two"/>
        <s v="NPL Premier Division"/>
        <s v="National League North"/>
        <s v="Liga Portugal"/>
        <s v="Ekstraklasa"/>
        <s v="Serie A"/>
        <s v="Liga Mx"/>
        <s v="Super League"/>
        <s v="Bundesliga"/>
        <s v="Merkantil Bank Liga"/>
        <s v="Otp Bank Liga"/>
        <m/>
      </sharedItems>
    </cacheField>
    <cacheField name="Date" numFmtId="0">
      <sharedItems containsNonDate="0" containsDate="1" containsString="0" containsBlank="1" minDate="2022-03-18T16:00:00" maxDate="2022-03-21T19:45:00"/>
    </cacheField>
    <cacheField name="Home" numFmtId="0">
      <sharedItems containsBlank="1"/>
    </cacheField>
    <cacheField name="Away" numFmtId="0">
      <sharedItems containsBlank="1"/>
    </cacheField>
    <cacheField name="Odds" numFmtId="0">
      <sharedItems containsString="0" containsBlank="1" containsNumber="1" minValue="1.64" maxValue="2.1"/>
    </cacheField>
    <cacheField name="Result" numFmtId="0">
      <sharedItems containsBlank="1"/>
    </cacheField>
    <cacheField name="Return" numFmtId="0">
      <sharedItems containsString="0" containsBlank="1" containsNumber="1" minValue="-1.1000000000000001" maxValue="1.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4">
  <r>
    <x v="0"/>
    <x v="0"/>
    <d v="2022-02-24T03:00:00"/>
    <s v="Queretaro"/>
    <s v="Toluca"/>
    <n v="1.86"/>
    <s v="Win"/>
    <n v="0.84"/>
  </r>
  <r>
    <x v="1"/>
    <x v="1"/>
    <d v="2022-02-25T10:00:00"/>
    <s v="Alashkert"/>
    <s v="Ararat-Armenia"/>
    <n v="1.6"/>
    <s v="Win"/>
    <n v="0.6"/>
  </r>
  <r>
    <x v="2"/>
    <x v="2"/>
    <d v="2022-02-25T13:00:00"/>
    <s v="Beitar Tel Aviv"/>
    <s v="H. Akko"/>
    <n v="1.78"/>
    <s v="Win"/>
    <n v="0.76"/>
  </r>
  <r>
    <x v="2"/>
    <x v="2"/>
    <d v="2022-02-25T13:00:00"/>
    <s v="H. Ironi Rishon"/>
    <s v="Ramat Hasharon"/>
    <n v="1.73"/>
    <s v="Win"/>
    <n v="0.72"/>
  </r>
  <r>
    <x v="2"/>
    <x v="2"/>
    <d v="2022-02-25T13:00:00"/>
    <s v="Hap. Ramat Gan"/>
    <s v="Hapoel Petah Tikva"/>
    <n v="1.62"/>
    <s v="Win"/>
    <n v="0.61"/>
  </r>
  <r>
    <x v="3"/>
    <x v="3"/>
    <d v="2022-02-25T13:00:00"/>
    <s v="Lok. Plovdiv"/>
    <s v="Tsarsko Selo"/>
    <n v="1.96"/>
    <s v="Win"/>
    <n v="0.94"/>
  </r>
  <r>
    <x v="2"/>
    <x v="2"/>
    <d v="2022-02-25T13:00:00"/>
    <s v="Maccabi Bnei Raina"/>
    <s v="M. Nazareth"/>
    <n v="1.64"/>
    <s v="Lose"/>
    <n v="-1"/>
  </r>
  <r>
    <x v="4"/>
    <x v="4"/>
    <d v="2022-02-25T13:00:00"/>
    <s v="Radnicki 1923"/>
    <s v="FK Vozdovac"/>
    <n v="1.78"/>
    <s v="Win"/>
    <n v="0.76"/>
  </r>
  <r>
    <x v="5"/>
    <x v="5"/>
    <d v="2022-02-25T13:30:00"/>
    <s v="Emirates Club"/>
    <s v="Al Jazira"/>
    <n v="2.62"/>
    <s v="Lose"/>
    <n v="-1"/>
  </r>
  <r>
    <x v="5"/>
    <x v="5"/>
    <d v="2022-02-25T13:30:00"/>
    <s v="Khorfakkan"/>
    <s v="Al Nasr"/>
    <n v="1.9"/>
    <s v="Lose"/>
    <n v="-1"/>
  </r>
  <r>
    <x v="6"/>
    <x v="6"/>
    <d v="2022-02-25T13:50:00"/>
    <s v="Shamal"/>
    <s v="Al Ahli Doha"/>
    <n v="2.4"/>
    <s v="Lose"/>
    <n v="-1"/>
  </r>
  <r>
    <x v="7"/>
    <x v="7"/>
    <d v="2022-02-25T14:05:00"/>
    <s v="East Riffa"/>
    <s v="Al-Budaiya"/>
    <n v="1.9"/>
    <s v="Win"/>
    <n v="0.9"/>
  </r>
  <r>
    <x v="4"/>
    <x v="4"/>
    <d v="2022-02-25T15:00:00"/>
    <s v="Radnicki Nis"/>
    <s v="Novi Pazar"/>
    <n v="1.72"/>
    <s v="Win"/>
    <n v="0.71"/>
  </r>
  <r>
    <x v="3"/>
    <x v="3"/>
    <d v="2022-02-25T15:30:00"/>
    <s v="CSKA Sofia"/>
    <s v="Botev Vratsa"/>
    <n v="2.02"/>
    <s v="Lose"/>
    <n v="-1"/>
  </r>
  <r>
    <x v="8"/>
    <x v="7"/>
    <d v="2022-02-25T15:30:00"/>
    <s v="Future FC"/>
    <s v="Arab Contractors"/>
    <n v="1.53"/>
    <s v="Win"/>
    <n v="0.52"/>
  </r>
  <r>
    <x v="9"/>
    <x v="8"/>
    <d v="2022-02-25T15:30:00"/>
    <s v="UTA Arad"/>
    <s v="Clinceni"/>
    <n v="2.02"/>
    <s v="Win"/>
    <n v="1"/>
  </r>
  <r>
    <x v="5"/>
    <x v="5"/>
    <d v="2022-02-25T16:00:00"/>
    <s v="Ittihad Kalba"/>
    <s v="Al Ain"/>
    <n v="2.3199999999999998"/>
    <s v="Win"/>
    <n v="1.29"/>
  </r>
  <r>
    <x v="10"/>
    <x v="9"/>
    <d v="2022-02-25T16:30:00"/>
    <s v="Celje"/>
    <s v="Aluminij"/>
    <n v="1.9"/>
    <s v="Lose"/>
    <n v="-1"/>
  </r>
  <r>
    <x v="4"/>
    <x v="4"/>
    <d v="2022-02-25T17:00:00"/>
    <s v="Sp. Subotica"/>
    <s v="Cukaricki"/>
    <n v="1.95"/>
    <s v="Lose"/>
    <n v="-1"/>
  </r>
  <r>
    <x v="11"/>
    <x v="7"/>
    <d v="2022-02-25T17:00:00"/>
    <s v="Velez Mostar"/>
    <s v="Zeljeznicar"/>
    <n v="1.66"/>
    <s v="Win"/>
    <n v="0.65"/>
  </r>
  <r>
    <x v="12"/>
    <x v="10"/>
    <d v="2022-02-25T17:30:00"/>
    <s v="F. Amager"/>
    <s v="Esbjerg"/>
    <n v="2.04"/>
    <s v="Lose"/>
    <n v="-1"/>
  </r>
  <r>
    <x v="13"/>
    <x v="11"/>
    <d v="2022-02-25T17:30:00"/>
    <s v="Hannover"/>
    <s v="Holstein Kiel"/>
    <n v="1.96"/>
    <s v="Win"/>
    <n v="0.94"/>
  </r>
  <r>
    <x v="14"/>
    <x v="7"/>
    <d v="2022-02-25T17:30:00"/>
    <s v="Maritzburg Utd"/>
    <s v="Golden Arrows"/>
    <n v="1.55"/>
    <s v="Lose"/>
    <n v="-1"/>
  </r>
  <r>
    <x v="13"/>
    <x v="12"/>
    <d v="2022-02-25T18:00:00"/>
    <s v="Babelsberg"/>
    <s v="Rathenow"/>
    <n v="2.36"/>
    <s v="Win"/>
    <n v="1.33"/>
  </r>
  <r>
    <x v="15"/>
    <x v="13"/>
    <d v="2022-02-25T18:00:00"/>
    <s v="Chateauroux"/>
    <s v="Bourg Peronnas"/>
    <n v="1.7"/>
    <s v="Win"/>
    <n v="0.69"/>
  </r>
  <r>
    <x v="15"/>
    <x v="13"/>
    <d v="2022-02-25T18:00:00"/>
    <s v="Stade Briochin"/>
    <s v="Sete"/>
    <n v="1.52"/>
    <s v="Lose"/>
    <n v="-1"/>
  </r>
  <r>
    <x v="13"/>
    <x v="14"/>
    <d v="2022-02-25T18:00:00"/>
    <s v="Unterhaching"/>
    <s v="Eichstatt"/>
    <n v="2.56"/>
    <s v="Lose"/>
    <n v="-1"/>
  </r>
  <r>
    <x v="12"/>
    <x v="15"/>
    <d v="2022-02-25T18:00:00"/>
    <s v="Vejle"/>
    <s v="Aarhus"/>
    <n v="1.9"/>
    <s v="Lose"/>
    <n v="-1"/>
  </r>
  <r>
    <x v="13"/>
    <x v="16"/>
    <d v="2022-02-25T18:00:00"/>
    <s v="Viktoria Koln"/>
    <s v="TSV Havelse"/>
    <n v="1.99"/>
    <s v="Win"/>
    <n v="0.97"/>
  </r>
  <r>
    <x v="16"/>
    <x v="17"/>
    <d v="2022-02-25T19:00:00"/>
    <s v="Breda"/>
    <s v="Jong PSV"/>
    <n v="2.06"/>
    <s v="Lose"/>
    <n v="-1"/>
  </r>
  <r>
    <x v="16"/>
    <x v="17"/>
    <d v="2022-02-25T19:00:00"/>
    <s v="Dordrecht"/>
    <s v="Maastricht"/>
    <n v="2.34"/>
    <s v="Lose"/>
    <n v="-1"/>
  </r>
  <r>
    <x v="16"/>
    <x v="17"/>
    <d v="2022-02-25T19:00:00"/>
    <s v="Oss"/>
    <s v="Jong Utrecht"/>
    <n v="2.2200000000000002"/>
    <s v="Lose"/>
    <n v="-1"/>
  </r>
  <r>
    <x v="17"/>
    <x v="18"/>
    <d v="2022-02-25T19:25:00"/>
    <s v="Liefering"/>
    <s v="A. Lustenau"/>
    <n v="2.56"/>
    <s v="Lose"/>
    <n v="-1"/>
  </r>
  <r>
    <x v="13"/>
    <x v="19"/>
    <d v="2022-02-25T19:30:00"/>
    <s v="Hoffenheim"/>
    <s v="VfB Stuttgart"/>
    <n v="2.56"/>
    <s v="Lose"/>
    <n v="-1"/>
  </r>
  <r>
    <x v="18"/>
    <x v="20"/>
    <d v="2022-02-25T19:30:00"/>
    <s v="Legia"/>
    <s v="Wisla"/>
    <n v="1.92"/>
    <s v="Lose"/>
    <n v="-1"/>
  </r>
  <r>
    <x v="18"/>
    <x v="21"/>
    <d v="2022-02-25T19:30:00"/>
    <s v="Widzew Lodz"/>
    <s v="Arka Gdynia"/>
    <n v="1.81"/>
    <s v="Lose"/>
    <n v="-1"/>
  </r>
  <r>
    <x v="19"/>
    <x v="22"/>
    <d v="2022-02-25T19:45:00"/>
    <s v="Edinburgh City"/>
    <s v="Cowdenbeath"/>
    <n v="1.89"/>
    <s v="Win"/>
    <n v="0.87"/>
  </r>
  <r>
    <x v="20"/>
    <x v="23"/>
    <d v="2022-02-25T20:00:00"/>
    <s v="Almeria"/>
    <s v="Fuenlabrada"/>
    <n v="1.9"/>
    <s v="Lose"/>
    <n v="-1"/>
  </r>
  <r>
    <x v="21"/>
    <x v="24"/>
    <d v="2022-02-25T20:15:00"/>
    <s v="Belenenses"/>
    <s v="Ferreira"/>
    <n v="1.6"/>
    <s v="Win"/>
    <n v="0.59"/>
  </r>
  <r>
    <x v="0"/>
    <x v="0"/>
    <d v="2022-02-26T01:00:00"/>
    <s v="Necaxa"/>
    <s v="Club Leon"/>
    <n v="1.73"/>
    <s v="Win"/>
    <n v="0.72"/>
  </r>
  <r>
    <x v="0"/>
    <x v="0"/>
    <d v="2022-02-26T03:06:00"/>
    <s v="Club Tijuana"/>
    <s v="Atlas"/>
    <n v="1.51"/>
    <s v="Win"/>
    <n v="0.5"/>
  </r>
  <r>
    <x v="22"/>
    <x v="25"/>
    <d v="2022-02-26T06:05:00"/>
    <s v="Newcastle Jets"/>
    <s v="Macarthur FC"/>
    <n v="2.2599999999999998"/>
    <s v="Lose"/>
    <n v="-1"/>
  </r>
  <r>
    <x v="22"/>
    <x v="25"/>
    <d v="2022-02-26T08:45:00"/>
    <s v="Adelaide United"/>
    <s v="Central Coast Mariners"/>
    <n v="2.16"/>
    <s v="Lose"/>
    <n v="-1"/>
  </r>
  <r>
    <x v="22"/>
    <x v="25"/>
    <d v="2022-02-26T08:45:00"/>
    <s v="Sydney FC"/>
    <s v="Melbourne City"/>
    <n v="2.34"/>
    <s v="Lose"/>
    <n v="-1"/>
  </r>
  <r>
    <x v="9"/>
    <x v="26"/>
    <d v="2022-02-26T09:00:00"/>
    <s v="Braila"/>
    <s v="Slobozia"/>
    <n v="2.88"/>
    <s v="Lose"/>
    <n v="-1"/>
  </r>
  <r>
    <x v="9"/>
    <x v="26"/>
    <d v="2022-02-26T09:00:00"/>
    <s v="Metaloglobus"/>
    <s v="Selimbar"/>
    <n v="1.67"/>
    <s v="Win"/>
    <n v="0.66"/>
  </r>
  <r>
    <x v="9"/>
    <x v="26"/>
    <d v="2022-02-26T09:00:00"/>
    <s v="Miercurea Ciuc"/>
    <s v="Unirea Dej"/>
    <n v="1.53"/>
    <s v="Win"/>
    <n v="0.52"/>
  </r>
  <r>
    <x v="9"/>
    <x v="26"/>
    <d v="2022-02-26T09:00:00"/>
    <s v="Poli Iasi"/>
    <s v="FC Brasov"/>
    <n v="1.55"/>
    <s v="Win"/>
    <n v="0.54"/>
  </r>
  <r>
    <x v="23"/>
    <x v="27"/>
    <d v="2022-02-26T10:00:00"/>
    <s v="Hacettepe"/>
    <s v="Duzcespor"/>
    <n v="1.54"/>
    <s v="Win"/>
    <n v="0.53"/>
  </r>
  <r>
    <x v="3"/>
    <x v="3"/>
    <d v="2022-02-26T10:30:00"/>
    <s v="Beroe"/>
    <s v="Botev Plovdiv"/>
    <n v="1.61"/>
    <s v="Win"/>
    <n v="0.6"/>
  </r>
  <r>
    <x v="24"/>
    <x v="28"/>
    <d v="2022-02-26T10:30:00"/>
    <s v="Chonburi"/>
    <s v="Bangkok Utd"/>
    <n v="1.86"/>
    <s v="Win"/>
    <n v="0.84"/>
  </r>
  <r>
    <x v="23"/>
    <x v="29"/>
    <d v="2022-02-26T10:30:00"/>
    <s v="Manisa"/>
    <s v="Eyupspor"/>
    <n v="2"/>
    <s v="Lose"/>
    <n v="-1"/>
  </r>
  <r>
    <x v="9"/>
    <x v="26"/>
    <d v="2022-02-26T10:30:00"/>
    <s v="Unirea Constanta"/>
    <s v="Steaua Bucuresti"/>
    <n v="1.81"/>
    <s v="Lose"/>
    <n v="-1"/>
  </r>
  <r>
    <x v="21"/>
    <x v="30"/>
    <d v="2022-02-26T11:00:00"/>
    <s v="Covilha"/>
    <s v="Casa Pia"/>
    <n v="1.76"/>
    <s v="Win"/>
    <n v="0.74"/>
  </r>
  <r>
    <x v="24"/>
    <x v="28"/>
    <d v="2022-02-26T11:00:00"/>
    <s v="Nong Bua Pitchaya"/>
    <s v="Khonkaen Utd."/>
    <n v="1.83"/>
    <s v="Win"/>
    <n v="0.81"/>
  </r>
  <r>
    <x v="18"/>
    <x v="31"/>
    <d v="2022-02-26T11:30:00"/>
    <s v="Pruszkow"/>
    <s v="Garbarnia"/>
    <n v="1.83"/>
    <s v="Win"/>
    <n v="0.81"/>
  </r>
  <r>
    <x v="18"/>
    <x v="21"/>
    <d v="2022-02-26T11:40:00"/>
    <s v="Korona Kielce"/>
    <s v="Olsztyn"/>
    <n v="1.92"/>
    <s v="Win"/>
    <n v="0.9"/>
  </r>
  <r>
    <x v="13"/>
    <x v="12"/>
    <d v="2022-02-26T12:00:00"/>
    <s v="Energie Cottbus"/>
    <s v="Berliner AK 07"/>
    <n v="2.4500000000000002"/>
    <s v="Win"/>
    <n v="1.45"/>
  </r>
  <r>
    <x v="11"/>
    <x v="7"/>
    <d v="2022-02-26T12:00:00"/>
    <s v="Leotar"/>
    <s v="FK Sarajevo"/>
    <n v="1.79"/>
    <s v="Win"/>
    <n v="0.77"/>
  </r>
  <r>
    <x v="13"/>
    <x v="12"/>
    <d v="2022-02-26T12:00:00"/>
    <s v="Meuselwitz"/>
    <s v="Auerbach"/>
    <n v="2.42"/>
    <s v="Win"/>
    <n v="1.39"/>
  </r>
  <r>
    <x v="18"/>
    <x v="31"/>
    <d v="2022-02-26T12:00:00"/>
    <s v="Ostroda"/>
    <s v="Suwalki"/>
    <n v="1.83"/>
    <s v="Lose"/>
    <n v="-1"/>
  </r>
  <r>
    <x v="25"/>
    <x v="32"/>
    <d v="2022-02-26T12:00:00"/>
    <s v="Sesvete"/>
    <s v="Dubrava"/>
    <n v="1.83"/>
    <s v="Win"/>
    <n v="0.81"/>
  </r>
  <r>
    <x v="11"/>
    <x v="7"/>
    <d v="2022-02-26T12:00:00"/>
    <s v="Sloboda"/>
    <s v="Tuzla City"/>
    <n v="1.63"/>
    <s v="Win"/>
    <n v="0.62"/>
  </r>
  <r>
    <x v="26"/>
    <x v="7"/>
    <d v="2022-02-26T12:30:00"/>
    <s v="Leeds"/>
    <s v="Tottenham"/>
    <n v="2.52"/>
    <s v="Lose"/>
    <n v="-1"/>
  </r>
  <r>
    <x v="27"/>
    <x v="33"/>
    <d v="2022-02-26T12:45:00"/>
    <s v="Bala"/>
    <s v="Aberystwyth"/>
    <n v="2.42"/>
    <s v="Lose"/>
    <n v="-1"/>
  </r>
  <r>
    <x v="27"/>
    <x v="33"/>
    <d v="2022-02-26T12:45:00"/>
    <s v="Barry"/>
    <s v="Caernarfon"/>
    <n v="2.33"/>
    <s v="Lose"/>
    <n v="-1"/>
  </r>
  <r>
    <x v="27"/>
    <x v="33"/>
    <d v="2022-02-26T12:45:00"/>
    <s v="Newtown"/>
    <s v="Connahs Q."/>
    <n v="2.04"/>
    <s v="Win"/>
    <n v="1.02"/>
  </r>
  <r>
    <x v="23"/>
    <x v="34"/>
    <d v="2022-02-26T13:00:00"/>
    <s v="Basaksehir"/>
    <s v="Karagumruk"/>
    <n v="2"/>
    <s v="Lose"/>
    <n v="-1"/>
  </r>
  <r>
    <x v="28"/>
    <x v="35"/>
    <d v="2022-02-26T13:00:00"/>
    <s v="Cosenza"/>
    <s v="Alessandria"/>
    <n v="1.67"/>
    <s v="Lose"/>
    <n v="-1"/>
  </r>
  <r>
    <x v="3"/>
    <x v="3"/>
    <d v="2022-02-26T13:00:00"/>
    <s v="CSKA 1948 Sofia"/>
    <s v="Levski"/>
    <n v="1.78"/>
    <s v="Win"/>
    <n v="0.76"/>
  </r>
  <r>
    <x v="13"/>
    <x v="36"/>
    <d v="2022-02-26T13:00:00"/>
    <s v="FC 08 Homburg"/>
    <s v="Mainz II"/>
    <n v="2"/>
    <s v="Lose"/>
    <n v="-1"/>
  </r>
  <r>
    <x v="13"/>
    <x v="36"/>
    <d v="2022-02-26T13:00:00"/>
    <s v="FSV Frankfurt"/>
    <s v="Schott Mainz"/>
    <n v="2.2400000000000002"/>
    <s v="Lose"/>
    <n v="-1"/>
  </r>
  <r>
    <x v="13"/>
    <x v="14"/>
    <d v="2022-02-26T13:00:00"/>
    <s v="Furth II"/>
    <s v="Illertissen"/>
    <n v="2.38"/>
    <s v="Win"/>
    <n v="1.35"/>
  </r>
  <r>
    <x v="9"/>
    <x v="8"/>
    <d v="2022-02-26T13:00:00"/>
    <s v="Gaz Metan Medias"/>
    <s v="FC U Craiova"/>
    <n v="2"/>
    <s v="Lose"/>
    <n v="-1"/>
  </r>
  <r>
    <x v="13"/>
    <x v="16"/>
    <d v="2022-02-26T13:00:00"/>
    <s v="Hallescher"/>
    <s v="Mannheim"/>
    <n v="1.95"/>
    <s v="Lose"/>
    <n v="-1"/>
  </r>
  <r>
    <x v="13"/>
    <x v="37"/>
    <d v="2022-02-26T13:00:00"/>
    <s v="Homberg"/>
    <s v="Wuppertaler"/>
    <n v="2.02"/>
    <s v="Win"/>
    <n v="1"/>
  </r>
  <r>
    <x v="20"/>
    <x v="38"/>
    <d v="2022-02-26T13:00:00"/>
    <s v="Mallorca"/>
    <s v="Valencia"/>
    <n v="1.75"/>
    <s v="Win"/>
    <n v="0.73"/>
  </r>
  <r>
    <x v="2"/>
    <x v="39"/>
    <d v="2022-02-26T13:00:00"/>
    <s v="Moadon Sport Ashdod"/>
    <s v="Netanya"/>
    <n v="1.89"/>
    <s v="Lose"/>
    <n v="-1"/>
  </r>
  <r>
    <x v="4"/>
    <x v="4"/>
    <d v="2022-02-26T13:00:00"/>
    <s v="Napredak"/>
    <s v="Backa Topola"/>
    <n v="1.91"/>
    <s v="Lose"/>
    <n v="-1"/>
  </r>
  <r>
    <x v="13"/>
    <x v="14"/>
    <d v="2022-02-26T13:00:00"/>
    <s v="Rosenheim"/>
    <s v="Eltersdorf"/>
    <n v="2.4"/>
    <s v="Lose"/>
    <n v="-1"/>
  </r>
  <r>
    <x v="13"/>
    <x v="37"/>
    <d v="2022-02-26T13:00:00"/>
    <s v="Schalke II"/>
    <s v="RW Essen"/>
    <n v="2.2999999999999998"/>
    <s v="Lose"/>
    <n v="-1"/>
  </r>
  <r>
    <x v="13"/>
    <x v="36"/>
    <d v="2022-02-26T13:00:00"/>
    <s v="Sonnenhof Grossaspach"/>
    <s v="Bahlinger"/>
    <n v="1.95"/>
    <s v="Win"/>
    <n v="0.93"/>
  </r>
  <r>
    <x v="13"/>
    <x v="36"/>
    <d v="2022-02-26T13:00:00"/>
    <s v="Stuttgart II"/>
    <s v="Pirmasens"/>
    <n v="2"/>
    <s v="Lose"/>
    <n v="-1"/>
  </r>
  <r>
    <x v="13"/>
    <x v="37"/>
    <d v="2022-02-26T13:00:00"/>
    <s v="Uerdingen"/>
    <s v="Wegberg-Beeck"/>
    <n v="2.36"/>
    <s v="Win"/>
    <n v="1.33"/>
  </r>
  <r>
    <x v="29"/>
    <x v="7"/>
    <d v="2022-02-26T13:00:00"/>
    <s v="Valletta"/>
    <s v="Sliema"/>
    <n v="1.8"/>
    <s v="Win"/>
    <n v="0.78"/>
  </r>
  <r>
    <x v="28"/>
    <x v="35"/>
    <d v="2022-02-26T13:00:00"/>
    <s v="Vicenza"/>
    <s v="Pordenone"/>
    <n v="1.72"/>
    <s v="Win"/>
    <n v="0.71"/>
  </r>
  <r>
    <x v="13"/>
    <x v="36"/>
    <d v="2022-02-26T13:00:00"/>
    <s v="Watzenborn"/>
    <s v="Aalen"/>
    <n v="2.02"/>
    <s v="Win"/>
    <n v="1"/>
  </r>
  <r>
    <x v="13"/>
    <x v="16"/>
    <d v="2022-02-26T13:00:00"/>
    <s v="Zwickau"/>
    <s v="Munich 1860"/>
    <n v="1.89"/>
    <s v="Lose"/>
    <n v="-1"/>
  </r>
  <r>
    <x v="5"/>
    <x v="5"/>
    <d v="2022-02-26T13:30:00"/>
    <s v="Al Wahda"/>
    <s v="Al Wasl"/>
    <n v="2.2599999999999998"/>
    <s v="Lose"/>
    <n v="-1"/>
  </r>
  <r>
    <x v="5"/>
    <x v="5"/>
    <d v="2022-02-26T13:30:00"/>
    <s v="Bani Yas"/>
    <s v="Al Dhafra"/>
    <n v="1.97"/>
    <s v="Win"/>
    <n v="0.95"/>
  </r>
  <r>
    <x v="17"/>
    <x v="18"/>
    <d v="2022-02-26T13:30:00"/>
    <s v="Dornbirn"/>
    <s v="FC Juniors"/>
    <n v="2.2799999999999998"/>
    <s v="Lose"/>
    <n v="-1"/>
  </r>
  <r>
    <x v="30"/>
    <x v="40"/>
    <d v="2022-02-26T14:00:00"/>
    <s v="Liberec"/>
    <s v="Jablonec"/>
    <n v="1.65"/>
    <s v="Win"/>
    <n v="0.64"/>
  </r>
  <r>
    <x v="21"/>
    <x v="30"/>
    <d v="2022-02-26T14:00:00"/>
    <s v="Mafra"/>
    <s v="Penafiel"/>
    <n v="1.74"/>
    <s v="Win"/>
    <n v="0.73"/>
  </r>
  <r>
    <x v="25"/>
    <x v="32"/>
    <d v="2022-02-26T14:00:00"/>
    <s v="Osijek 2"/>
    <s v="Dugopolje"/>
    <n v="1.83"/>
    <s v="Win"/>
    <n v="0.81"/>
  </r>
  <r>
    <x v="25"/>
    <x v="32"/>
    <d v="2022-02-26T14:00:00"/>
    <s v="Varazdin"/>
    <s v="Zapresic"/>
    <n v="1.88"/>
    <s v="Win"/>
    <n v="0.86"/>
  </r>
  <r>
    <x v="13"/>
    <x v="19"/>
    <d v="2022-02-26T14:30:00"/>
    <s v="B. Monchengladbach"/>
    <s v="Wolfsburg"/>
    <n v="2.04"/>
    <s v="Lose"/>
    <n v="-1"/>
  </r>
  <r>
    <x v="13"/>
    <x v="19"/>
    <d v="2022-02-26T14:30:00"/>
    <s v="SC Freiburg"/>
    <s v="Hertha Berlin"/>
    <n v="2.48"/>
    <s v="Lose"/>
    <n v="-1"/>
  </r>
  <r>
    <x v="19"/>
    <x v="41"/>
    <d v="2022-02-26T15:00:00"/>
    <s v="Alloa"/>
    <s v="Cove Rangers"/>
    <n v="2.08"/>
    <s v="Lose"/>
    <n v="-1"/>
  </r>
  <r>
    <x v="26"/>
    <x v="42"/>
    <d v="2022-02-26T15:00:00"/>
    <s v="Altrincham"/>
    <s v="Dagenham &amp; Red."/>
    <n v="2.08"/>
    <s v="Lose"/>
    <n v="-1"/>
  </r>
  <r>
    <x v="26"/>
    <x v="43"/>
    <d v="2022-02-26T15:00:00"/>
    <s v="Barnsley"/>
    <s v="Middlesbrough"/>
    <n v="1.8"/>
    <s v="Lose"/>
    <n v="-1"/>
  </r>
  <r>
    <x v="26"/>
    <x v="42"/>
    <d v="2022-02-26T15:00:00"/>
    <s v="Boreham Wood"/>
    <s v="Eastleigh"/>
    <n v="1.81"/>
    <s v="Win"/>
    <n v="0.79"/>
  </r>
  <r>
    <x v="26"/>
    <x v="43"/>
    <d v="2022-02-26T15:00:00"/>
    <s v="Bournemouth"/>
    <s v="Stoke City"/>
    <n v="2.02"/>
    <s v="Lose"/>
    <n v="-1"/>
  </r>
  <r>
    <x v="26"/>
    <x v="44"/>
    <d v="2022-02-26T15:00:00"/>
    <s v="Brackley"/>
    <s v="Bradford PA"/>
    <n v="2.16"/>
    <s v="Lose"/>
    <n v="-1"/>
  </r>
  <r>
    <x v="26"/>
    <x v="7"/>
    <d v="2022-02-26T15:00:00"/>
    <s v="Brentford"/>
    <s v="Newcastle Utd"/>
    <n v="1.68"/>
    <s v="Win"/>
    <n v="0.67"/>
  </r>
  <r>
    <x v="26"/>
    <x v="7"/>
    <d v="2022-02-26T15:00:00"/>
    <s v="Brighton"/>
    <s v="Aston Villa"/>
    <n v="1.74"/>
    <s v="Win"/>
    <n v="0.73"/>
  </r>
  <r>
    <x v="26"/>
    <x v="45"/>
    <d v="2022-02-26T15:00:00"/>
    <s v="Chelmsford"/>
    <s v="Oxford City"/>
    <n v="1.84"/>
    <s v="Lose"/>
    <n v="-1"/>
  </r>
  <r>
    <x v="26"/>
    <x v="41"/>
    <d v="2022-02-26T15:00:00"/>
    <s v="Cheltenham"/>
    <s v="Crewe"/>
    <n v="2.06"/>
    <s v="Lose"/>
    <n v="-1"/>
  </r>
  <r>
    <x v="26"/>
    <x v="22"/>
    <d v="2022-02-26T15:00:00"/>
    <s v="Colchester"/>
    <s v="Oldham"/>
    <n v="1.81"/>
    <s v="Win"/>
    <n v="0.79"/>
  </r>
  <r>
    <x v="31"/>
    <x v="46"/>
    <d v="2022-02-26T15:00:00"/>
    <s v="Coleraine"/>
    <s v="Ballymena"/>
    <n v="1.82"/>
    <s v="Win"/>
    <n v="0.8"/>
  </r>
  <r>
    <x v="26"/>
    <x v="43"/>
    <d v="2022-02-26T15:00:00"/>
    <s v="Coventry"/>
    <s v="Preston"/>
    <n v="1.66"/>
    <s v="Win"/>
    <n v="0.65"/>
  </r>
  <r>
    <x v="26"/>
    <x v="44"/>
    <d v="2022-02-26T15:00:00"/>
    <s v="Darlington"/>
    <s v="Chorley"/>
    <n v="2.02"/>
    <s v="Lose"/>
    <n v="-1"/>
  </r>
  <r>
    <x v="26"/>
    <x v="42"/>
    <d v="2022-02-26T15:00:00"/>
    <s v="Dover Ath."/>
    <s v="Grimsby Town"/>
    <n v="2.1"/>
    <s v="Lose"/>
    <n v="-1"/>
  </r>
  <r>
    <x v="26"/>
    <x v="45"/>
    <d v="2022-02-26T15:00:00"/>
    <s v="Dulwich Hamlet"/>
    <s v="Braintree"/>
    <n v="2.2200000000000002"/>
    <s v="Win"/>
    <n v="1.2"/>
  </r>
  <r>
    <x v="19"/>
    <x v="47"/>
    <d v="2022-02-26T15:00:00"/>
    <s v="Dundee FC"/>
    <s v="Livingston"/>
    <n v="1.56"/>
    <s v="Lose"/>
    <n v="-1"/>
  </r>
  <r>
    <x v="19"/>
    <x v="43"/>
    <d v="2022-02-26T15:00:00"/>
    <s v="Dunfermline"/>
    <s v="Kilmarnock"/>
    <n v="1.72"/>
    <s v="Win"/>
    <n v="0.71"/>
  </r>
  <r>
    <x v="19"/>
    <x v="22"/>
    <d v="2022-02-26T15:00:00"/>
    <s v="Elgin City"/>
    <s v="Stirling"/>
    <n v="2.02"/>
    <s v="Lose"/>
    <n v="-1"/>
  </r>
  <r>
    <x v="26"/>
    <x v="44"/>
    <d v="2022-02-26T15:00:00"/>
    <s v="Farsley"/>
    <s v="Kidderminster"/>
    <n v="2.14"/>
    <s v="Lose"/>
    <n v="-1"/>
  </r>
  <r>
    <x v="31"/>
    <x v="46"/>
    <d v="2022-02-26T15:00:00"/>
    <s v="Glenavon"/>
    <s v="Glentoran"/>
    <n v="1.99"/>
    <s v="Win"/>
    <n v="0.98"/>
  </r>
  <r>
    <x v="26"/>
    <x v="22"/>
    <d v="2022-02-26T15:00:00"/>
    <s v="Leyton Orient"/>
    <s v="Carlisle"/>
    <n v="1.68"/>
    <s v="Win"/>
    <n v="0.67"/>
  </r>
  <r>
    <x v="26"/>
    <x v="43"/>
    <d v="2022-02-26T15:00:00"/>
    <s v="Luton"/>
    <s v="Derby"/>
    <n v="1.63"/>
    <s v="Win"/>
    <n v="0.62"/>
  </r>
  <r>
    <x v="26"/>
    <x v="7"/>
    <d v="2022-02-26T15:00:00"/>
    <s v="Manchester United"/>
    <s v="Watford"/>
    <n v="2.2999999999999998"/>
    <s v="Win"/>
    <n v="1.27"/>
  </r>
  <r>
    <x v="26"/>
    <x v="43"/>
    <d v="2022-02-26T15:00:00"/>
    <s v="Millwall"/>
    <s v="Sheffield Utd"/>
    <n v="1.67"/>
    <s v="Win"/>
    <n v="0.66"/>
  </r>
  <r>
    <x v="26"/>
    <x v="41"/>
    <d v="2022-02-26T15:00:00"/>
    <s v="Milton Keynes Dons"/>
    <s v="Bolton"/>
    <n v="1.85"/>
    <s v="Win"/>
    <n v="0.83"/>
  </r>
  <r>
    <x v="26"/>
    <x v="41"/>
    <d v="2022-02-26T15:00:00"/>
    <s v="Morecambe"/>
    <s v="Ipswich"/>
    <n v="1.77"/>
    <s v="Win"/>
    <n v="0.75"/>
  </r>
  <r>
    <x v="19"/>
    <x v="43"/>
    <d v="2022-02-26T15:00:00"/>
    <s v="Morton"/>
    <s v="Arbroath"/>
    <n v="1.58"/>
    <s v="Win"/>
    <n v="0.56999999999999995"/>
  </r>
  <r>
    <x v="26"/>
    <x v="43"/>
    <d v="2022-02-26T15:00:00"/>
    <s v="Peterborough"/>
    <s v="Hull City"/>
    <n v="1.75"/>
    <s v="Lose"/>
    <n v="-1"/>
  </r>
  <r>
    <x v="26"/>
    <x v="22"/>
    <d v="2022-02-26T15:00:00"/>
    <s v="Port Vale"/>
    <s v="Stevenage"/>
    <n v="1.71"/>
    <s v="Win"/>
    <n v="0.7"/>
  </r>
  <r>
    <x v="31"/>
    <x v="46"/>
    <d v="2022-02-26T15:00:00"/>
    <s v="Portadown"/>
    <s v="Warrenpoint"/>
    <n v="1.99"/>
    <s v="Win"/>
    <n v="0.97"/>
  </r>
  <r>
    <x v="26"/>
    <x v="41"/>
    <d v="2022-02-26T15:00:00"/>
    <s v="Portsmouth"/>
    <s v="Fleetwood Town"/>
    <n v="1.85"/>
    <s v="Lose"/>
    <n v="-1"/>
  </r>
  <r>
    <x v="26"/>
    <x v="45"/>
    <d v="2022-02-26T15:00:00"/>
    <s v="Slough"/>
    <s v="Havant &amp; Waterlooville"/>
    <n v="1.93"/>
    <s v="Win"/>
    <n v="0.91"/>
  </r>
  <r>
    <x v="26"/>
    <x v="42"/>
    <d v="2022-02-26T15:00:00"/>
    <s v="Southend"/>
    <s v="Solihull"/>
    <n v="1.79"/>
    <s v="Win"/>
    <n v="0.78"/>
  </r>
  <r>
    <x v="26"/>
    <x v="44"/>
    <d v="2022-02-26T15:00:00"/>
    <s v="Spennymoor"/>
    <s v="Gloucester City"/>
    <n v="2.04"/>
    <s v="Win"/>
    <n v="1.02"/>
  </r>
  <r>
    <x v="26"/>
    <x v="45"/>
    <d v="2022-02-26T15:00:00"/>
    <s v="St. Albans"/>
    <s v="Bath City"/>
    <n v="2"/>
    <s v="Lose"/>
    <n v="-1"/>
  </r>
  <r>
    <x v="19"/>
    <x v="47"/>
    <d v="2022-02-26T15:00:00"/>
    <s v="St. Mirren"/>
    <s v="Hearts"/>
    <n v="1.71"/>
    <s v="Win"/>
    <n v="0.7"/>
  </r>
  <r>
    <x v="26"/>
    <x v="42"/>
    <d v="2022-02-26T15:00:00"/>
    <s v="Stockport"/>
    <s v="Weymouth"/>
    <n v="2.72"/>
    <s v="Win"/>
    <n v="1.69"/>
  </r>
  <r>
    <x v="26"/>
    <x v="22"/>
    <d v="2022-02-26T15:00:00"/>
    <s v="Swindon"/>
    <s v="Salford"/>
    <n v="1.77"/>
    <s v="Lose"/>
    <n v="-1"/>
  </r>
  <r>
    <x v="26"/>
    <x v="45"/>
    <d v="2022-02-26T15:00:00"/>
    <s v="Tonbridge"/>
    <s v="Billericay"/>
    <n v="1.99"/>
    <s v="Win"/>
    <n v="0.97"/>
  </r>
  <r>
    <x v="20"/>
    <x v="23"/>
    <d v="2022-02-26T15:00:00"/>
    <s v="UD Ibiza-Eivissa"/>
    <s v="Huesca"/>
    <n v="1.81"/>
    <s v="Lose"/>
    <n v="-1.03"/>
  </r>
  <r>
    <x v="4"/>
    <x v="4"/>
    <d v="2022-02-26T15:00:00"/>
    <s v="Vojvodina"/>
    <s v="Radnik"/>
    <n v="1.79"/>
    <s v="Win"/>
    <n v="0.77"/>
  </r>
  <r>
    <x v="26"/>
    <x v="22"/>
    <d v="2022-02-26T15:00:00"/>
    <s v="Walsall"/>
    <s v="Hartlepool"/>
    <n v="1.61"/>
    <s v="Lose"/>
    <n v="-1"/>
  </r>
  <r>
    <x v="26"/>
    <x v="45"/>
    <d v="2022-02-26T15:00:00"/>
    <s v="Welling"/>
    <s v="Hemel"/>
    <n v="2.36"/>
    <s v="Lose"/>
    <n v="-1"/>
  </r>
  <r>
    <x v="26"/>
    <x v="41"/>
    <d v="2022-02-26T15:00:00"/>
    <s v="Wigan"/>
    <s v="Sunderland"/>
    <n v="1.8"/>
    <s v="Lose"/>
    <n v="-1"/>
  </r>
  <r>
    <x v="26"/>
    <x v="42"/>
    <d v="2022-02-26T15:00:00"/>
    <s v="Wrexham"/>
    <s v="Aldershot"/>
    <n v="2.1800000000000002"/>
    <s v="Lose"/>
    <n v="-1"/>
  </r>
  <r>
    <x v="28"/>
    <x v="35"/>
    <d v="2022-02-26T15:15:00"/>
    <s v="Perugia"/>
    <s v="Benevento"/>
    <n v="1.65"/>
    <s v="Win"/>
    <n v="0.64"/>
  </r>
  <r>
    <x v="32"/>
    <x v="48"/>
    <d v="2022-02-26T15:15:00"/>
    <s v="St. Gilloise"/>
    <s v="Eupen"/>
    <n v="2.34"/>
    <s v="Win"/>
    <n v="1.31"/>
  </r>
  <r>
    <x v="21"/>
    <x v="24"/>
    <d v="2022-02-26T15:30:00"/>
    <s v="Famalicao"/>
    <s v="Tondela"/>
    <n v="1.85"/>
    <s v="Lose"/>
    <n v="-1"/>
  </r>
  <r>
    <x v="14"/>
    <x v="7"/>
    <d v="2022-02-26T15:30:00"/>
    <s v="Sekhukhune"/>
    <s v="Maccabi"/>
    <n v="1.31"/>
    <s v="Win"/>
    <n v="0.3"/>
  </r>
  <r>
    <x v="33"/>
    <x v="49"/>
    <d v="2022-02-26T16:00:00"/>
    <s v="Dun. Streda"/>
    <s v="Zilina"/>
    <n v="2.34"/>
    <s v="Lose"/>
    <n v="-1"/>
  </r>
  <r>
    <x v="34"/>
    <x v="50"/>
    <d v="2022-02-26T16:00:00"/>
    <s v="Goa"/>
    <s v="Mumbai City"/>
    <n v="2.37"/>
    <s v="Win"/>
    <n v="0.38"/>
  </r>
  <r>
    <x v="2"/>
    <x v="39"/>
    <d v="2022-02-26T16:00:00"/>
    <s v="Hapoel Tel Aviv"/>
    <s v="H. Beer Sheva"/>
    <n v="1.69"/>
    <s v="Win"/>
    <n v="0.68"/>
  </r>
  <r>
    <x v="33"/>
    <x v="49"/>
    <d v="2022-02-26T16:00:00"/>
    <s v="Michalovce"/>
    <s v="Senica"/>
    <n v="1.75"/>
    <s v="Win"/>
    <n v="0.73"/>
  </r>
  <r>
    <x v="20"/>
    <x v="51"/>
    <d v="2022-02-26T16:00:00"/>
    <s v="Palencia CA"/>
    <s v="Leganes B"/>
    <n v="1.81"/>
    <s v="Win"/>
    <n v="0.79"/>
  </r>
  <r>
    <x v="23"/>
    <x v="34"/>
    <d v="2022-02-26T16:00:00"/>
    <s v="Sivasspor"/>
    <s v="Besiktas"/>
    <n v="1.74"/>
    <s v="Lose"/>
    <n v="-1"/>
  </r>
  <r>
    <x v="33"/>
    <x v="49"/>
    <d v="2022-02-26T16:00:00"/>
    <s v="Trencin"/>
    <s v="L. Mikulas"/>
    <n v="2.46"/>
    <s v="Lose"/>
    <n v="-1"/>
  </r>
  <r>
    <x v="18"/>
    <x v="20"/>
    <d v="2022-02-26T16:30:00"/>
    <s v="Leczna"/>
    <s v="Stal Mielec"/>
    <n v="1.69"/>
    <s v="Win"/>
    <n v="0.68"/>
  </r>
  <r>
    <x v="10"/>
    <x v="9"/>
    <d v="2022-02-26T16:30:00"/>
    <s v="Maribor"/>
    <s v="Tabor Sezana"/>
    <n v="1.97"/>
    <s v="Win"/>
    <n v="0.95"/>
  </r>
  <r>
    <x v="7"/>
    <x v="7"/>
    <d v="2022-02-26T16:40:00"/>
    <s v="Al-Muharraq"/>
    <s v="Al-Najma"/>
    <n v="2.14"/>
    <s v="Win"/>
    <n v="1.1200000000000001"/>
  </r>
  <r>
    <x v="14"/>
    <x v="7"/>
    <d v="2022-02-26T17:30:00"/>
    <s v="Baroka"/>
    <s v="Kaizer Chiefs"/>
    <n v="1.54"/>
    <s v="Win"/>
    <n v="0.53"/>
  </r>
  <r>
    <x v="32"/>
    <x v="48"/>
    <d v="2022-02-26T17:30:00"/>
    <s v="Oostende"/>
    <s v="St. Truiden"/>
    <n v="1.85"/>
    <s v="Win"/>
    <n v="0.83"/>
  </r>
  <r>
    <x v="35"/>
    <x v="52"/>
    <d v="2022-02-26T17:30:00"/>
    <s v="Panetolikos"/>
    <s v="Volos NFC"/>
    <n v="1.9"/>
    <s v="Win"/>
    <n v="0.88"/>
  </r>
  <r>
    <x v="16"/>
    <x v="53"/>
    <d v="2022-02-26T17:45:00"/>
    <s v="Groningen"/>
    <s v="Willem II"/>
    <n v="1.75"/>
    <s v="Win"/>
    <n v="0.73"/>
  </r>
  <r>
    <x v="15"/>
    <x v="54"/>
    <d v="2022-02-26T18:00:00"/>
    <s v="Amiens"/>
    <s v="Nimes"/>
    <n v="1.78"/>
    <s v="Lose"/>
    <n v="-1"/>
  </r>
  <r>
    <x v="15"/>
    <x v="54"/>
    <d v="2022-02-26T18:00:00"/>
    <s v="Dunkerque"/>
    <s v="Dijon"/>
    <n v="1.55"/>
    <s v="Lose"/>
    <n v="-1"/>
  </r>
  <r>
    <x v="15"/>
    <x v="54"/>
    <d v="2022-02-26T18:00:00"/>
    <s v="Guingamp"/>
    <s v="Niort"/>
    <n v="1.65"/>
    <s v="Win"/>
    <n v="0.64"/>
  </r>
  <r>
    <x v="36"/>
    <x v="55"/>
    <d v="2022-02-26T18:30:00"/>
    <s v="Ferencvaros"/>
    <s v="Gyirmot SE"/>
    <n v="2.2400000000000002"/>
    <s v="Win"/>
    <n v="1.22"/>
  </r>
  <r>
    <x v="28"/>
    <x v="56"/>
    <d v="2022-02-26T19:45:00"/>
    <s v="Sassuolo"/>
    <s v="Fiorentina"/>
    <n v="2.72"/>
    <s v="Lose"/>
    <n v="-1"/>
  </r>
  <r>
    <x v="20"/>
    <x v="38"/>
    <d v="2022-02-26T20:00:00"/>
    <s v="Atl. Madrid"/>
    <s v="Celta Vigo"/>
    <n v="1.72"/>
    <s v="Win"/>
    <n v="0.71"/>
  </r>
  <r>
    <x v="16"/>
    <x v="53"/>
    <d v="2022-02-26T20:00:00"/>
    <s v="Cambuur"/>
    <s v="Sittard"/>
    <n v="2.42"/>
    <s v="Lose"/>
    <n v="-1"/>
  </r>
  <r>
    <x v="20"/>
    <x v="23"/>
    <d v="2022-02-26T20:00:00"/>
    <s v="Las Palmas"/>
    <s v="Lugo"/>
    <n v="1.76"/>
    <s v="Lose"/>
    <n v="-1"/>
  </r>
  <r>
    <x v="15"/>
    <x v="57"/>
    <d v="2022-02-26T20:00:00"/>
    <s v="Paris SG"/>
    <s v="St Etienne"/>
    <n v="3.35"/>
    <s v="Lose"/>
    <n v="-1"/>
  </r>
  <r>
    <x v="21"/>
    <x v="24"/>
    <d v="2022-02-26T20:30:00"/>
    <s v="Arouca"/>
    <s v="Moreirense"/>
    <n v="1.71"/>
    <s v="Win"/>
    <n v="0.7"/>
  </r>
  <r>
    <x v="37"/>
    <x v="58"/>
    <d v="2022-02-26T21:00:00"/>
    <s v="Chalatenango"/>
    <s v="Santa Tecla"/>
    <n v="1.58"/>
    <s v="Win"/>
    <n v="0.56999999999999995"/>
  </r>
  <r>
    <x v="37"/>
    <x v="58"/>
    <d v="2022-02-26T21:00:00"/>
    <s v="Metapan"/>
    <s v="Municipal Limeno"/>
    <n v="1.66"/>
    <s v="Win"/>
    <n v="0.65"/>
  </r>
  <r>
    <x v="38"/>
    <x v="58"/>
    <d v="2022-02-26T21:00:00"/>
    <s v="Sporting San Jose"/>
    <s v="Zeledon"/>
    <n v="1.79"/>
    <s v="Win"/>
    <n v="0.77"/>
  </r>
  <r>
    <x v="0"/>
    <x v="0"/>
    <d v="2022-02-26T23:06:00"/>
    <s v="Monterrey"/>
    <s v="Atl. San Luis"/>
    <n v="1.85"/>
    <s v="Win"/>
    <n v="0.83"/>
  </r>
  <r>
    <x v="36"/>
    <x v="59"/>
    <d v="2022-02-27T13:00:00"/>
    <s v="Gyor"/>
    <s v="Ajka"/>
    <n v="1.84"/>
    <s v="Win"/>
    <n v="0.82"/>
  </r>
  <r>
    <x v="23"/>
    <x v="34"/>
    <d v="2022-02-27T13:00:00"/>
    <s v="Hatayspor"/>
    <s v="Yeni Malatyaspor"/>
    <n v="2.06"/>
    <s v="Lose"/>
    <n v="-1"/>
  </r>
  <r>
    <x v="12"/>
    <x v="15"/>
    <d v="2022-02-27T13:00:00"/>
    <s v="Nordsjaelland"/>
    <s v="Randers FC"/>
    <n v="2.2400000000000002"/>
    <s v="Win"/>
    <n v="1.22"/>
  </r>
  <r>
    <x v="36"/>
    <x v="59"/>
    <d v="2022-02-27T13:00:00"/>
    <s v="Szolnoki MAV"/>
    <s v="Csakvari"/>
    <n v="1.87"/>
    <s v="Win"/>
    <n v="0.85"/>
  </r>
  <r>
    <x v="34"/>
    <x v="50"/>
    <d v="2022-02-27T14:00:00"/>
    <s v="ATK Mohun Bagan"/>
    <s v="Bengaluru"/>
    <n v="2.2000000000000002"/>
    <s v="Win"/>
    <n v="1.2"/>
  </r>
  <r>
    <x v="15"/>
    <x v="57"/>
    <d v="2022-02-27T14:00:00"/>
    <s v="Clermont"/>
    <s v="Bordeaux"/>
    <n v="1.89"/>
    <s v="Win"/>
    <n v="0.88"/>
  </r>
  <r>
    <x v="25"/>
    <x v="32"/>
    <d v="2022-02-27T14:00:00"/>
    <s v="Croatia Zmijavci"/>
    <s v="Bijelo Brdo"/>
    <n v="1.76"/>
    <s v="Win"/>
    <n v="0.74"/>
  </r>
  <r>
    <x v="30"/>
    <x v="40"/>
    <d v="2022-02-27T14:00:00"/>
    <s v="Hradec Kralove"/>
    <s v="Slavia Prague"/>
    <n v="1.77"/>
    <s v="Lose"/>
    <n v="-1"/>
  </r>
  <r>
    <x v="30"/>
    <x v="40"/>
    <d v="2022-02-27T14:00:00"/>
    <s v="Karvina"/>
    <s v="Ceske Budejovice"/>
    <n v="1.71"/>
    <s v="Lose"/>
    <n v="-1"/>
  </r>
  <r>
    <x v="10"/>
    <x v="9"/>
    <d v="2022-02-27T14:00:00"/>
    <s v="Mura"/>
    <s v="Radomlje"/>
    <n v="2.04"/>
    <s v="Win"/>
    <n v="1.02"/>
  </r>
  <r>
    <x v="18"/>
    <x v="20"/>
    <d v="2022-02-27T14:00:00"/>
    <s v="Radomiak Radom"/>
    <s v="Lechia Gdansk"/>
    <n v="1.81"/>
    <s v="Win"/>
    <n v="0.79"/>
  </r>
  <r>
    <x v="25"/>
    <x v="60"/>
    <d v="2022-02-27T14:00:00"/>
    <s v="Sibenik"/>
    <s v="Istra 1961"/>
    <n v="1.94"/>
    <s v="Lose"/>
    <n v="-1"/>
  </r>
  <r>
    <x v="30"/>
    <x v="40"/>
    <d v="2022-02-27T14:00:00"/>
    <s v="Sigma Olomouc"/>
    <s v="Teplice"/>
    <n v="1.87"/>
    <s v="Win"/>
    <n v="0.85"/>
  </r>
  <r>
    <x v="15"/>
    <x v="13"/>
    <d v="2022-02-27T14:15:00"/>
    <s v="Le Mans"/>
    <s v="Laval"/>
    <n v="1.56"/>
    <s v="Win"/>
    <n v="0.55000000000000004"/>
  </r>
  <r>
    <x v="28"/>
    <x v="35"/>
    <d v="2022-02-27T14:30:00"/>
    <s v="Ascoli"/>
    <s v="Crotone"/>
    <n v="1.8"/>
    <s v="Lose"/>
    <n v="-1"/>
  </r>
  <r>
    <x v="28"/>
    <x v="35"/>
    <d v="2022-02-27T14:30:00"/>
    <s v="Cittadella"/>
    <s v="Frosinone"/>
    <n v="1.75"/>
    <s v="Lose"/>
    <n v="-1"/>
  </r>
  <r>
    <x v="28"/>
    <x v="35"/>
    <d v="2022-02-27T14:30:00"/>
    <s v="Monza"/>
    <s v="Lecce"/>
    <n v="1.83"/>
    <s v="Win"/>
    <n v="0.81"/>
  </r>
  <r>
    <x v="20"/>
    <x v="23"/>
    <d v="2022-02-27T15:00:00"/>
    <s v="Gijon"/>
    <s v="Zaragoza"/>
    <n v="1.56"/>
    <s v="Lose"/>
    <n v="-1"/>
  </r>
  <r>
    <x v="35"/>
    <x v="52"/>
    <d v="2022-02-27T15:15:00"/>
    <s v="PAOK"/>
    <s v="Ionikos"/>
    <n v="2"/>
    <s v="Win"/>
    <n v="0.98"/>
  </r>
  <r>
    <x v="39"/>
    <x v="7"/>
    <d v="2022-02-27T15:15:00"/>
    <s v="SumQayit"/>
    <s v="Gabala"/>
    <n v="1.57"/>
    <s v="Lose"/>
    <n v="-1"/>
  </r>
  <r>
    <x v="40"/>
    <x v="52"/>
    <d v="2022-02-27T15:30:00"/>
    <s v="Lausanne"/>
    <s v="Luzern"/>
    <n v="1.99"/>
    <s v="Lose"/>
    <n v="-1"/>
  </r>
  <r>
    <x v="21"/>
    <x v="24"/>
    <d v="2022-02-27T15:30:00"/>
    <s v="Vizela"/>
    <s v="Portimonense"/>
    <n v="1.82"/>
    <s v="Win"/>
    <n v="0.8"/>
  </r>
  <r>
    <x v="20"/>
    <x v="61"/>
    <d v="2022-02-27T15:45:00"/>
    <s v="Cayon"/>
    <s v="Pena"/>
    <n v="1.58"/>
    <s v="Lose"/>
    <n v="-1"/>
  </r>
  <r>
    <x v="36"/>
    <x v="59"/>
    <d v="2022-02-27T16:00:00"/>
    <s v="Budafoki"/>
    <s v="Siofok"/>
    <n v="1.61"/>
    <s v="Win"/>
    <n v="0.6"/>
  </r>
  <r>
    <x v="36"/>
    <x v="55"/>
    <d v="2022-02-27T16:00:00"/>
    <s v="Debrecen"/>
    <s v="MTK Budapest"/>
    <n v="2.12"/>
    <s v="Win"/>
    <n v="1.1000000000000001"/>
  </r>
  <r>
    <x v="20"/>
    <x v="62"/>
    <d v="2022-02-27T16:00:00"/>
    <s v="Don Benito"/>
    <s v="Villanovense"/>
    <n v="1.54"/>
    <s v="Win"/>
    <n v="0.53"/>
  </r>
  <r>
    <x v="23"/>
    <x v="34"/>
    <d v="2022-02-27T16:00:00"/>
    <s v="Galatasaray"/>
    <s v="Rizespor"/>
    <n v="2.34"/>
    <s v="Lose"/>
    <n v="-1"/>
  </r>
  <r>
    <x v="23"/>
    <x v="29"/>
    <d v="2022-02-27T16:00:00"/>
    <s v="Istanbulspor AS"/>
    <s v="Kocaelispor"/>
    <n v="1.9"/>
    <s v="Win"/>
    <n v="0.88"/>
  </r>
  <r>
    <x v="20"/>
    <x v="61"/>
    <d v="2022-02-27T16:00:00"/>
    <s v="Izarra"/>
    <s v="Laredo"/>
    <n v="1.61"/>
    <s v="Win"/>
    <n v="0.6"/>
  </r>
  <r>
    <x v="20"/>
    <x v="51"/>
    <d v="2022-02-27T16:00:00"/>
    <s v="Langreo"/>
    <s v="Coruxo FC"/>
    <n v="1.54"/>
    <s v="Win"/>
    <n v="0.53"/>
  </r>
  <r>
    <x v="20"/>
    <x v="61"/>
    <d v="2022-02-27T16:00:00"/>
    <s v="Naxara"/>
    <s v="Tropezon"/>
    <n v="1.73"/>
    <s v="Win"/>
    <n v="0.72"/>
  </r>
  <r>
    <x v="36"/>
    <x v="59"/>
    <d v="2022-02-27T16:00:00"/>
    <s v="Szeged"/>
    <s v="Haladas"/>
    <n v="1.59"/>
    <s v="Win"/>
    <n v="0.57999999999999996"/>
  </r>
  <r>
    <x v="20"/>
    <x v="63"/>
    <d v="2022-02-27T16:00:00"/>
    <s v="Terrassa"/>
    <s v="CE Europa"/>
    <n v="1.68"/>
    <s v="Lose"/>
    <n v="-1"/>
  </r>
  <r>
    <x v="18"/>
    <x v="31"/>
    <d v="2022-02-27T16:00:00"/>
    <s v="Wisla Pulawy"/>
    <s v="Grodzisk M."/>
    <n v="1.76"/>
    <s v="Lose"/>
    <n v="-1"/>
  </r>
  <r>
    <x v="15"/>
    <x v="57"/>
    <d v="2022-02-27T16:05:00"/>
    <s v="Troyes"/>
    <s v="Marseille"/>
    <n v="1.91"/>
    <s v="Win"/>
    <n v="0.89"/>
  </r>
  <r>
    <x v="9"/>
    <x v="26"/>
    <d v="2022-02-27T16:30:00"/>
    <s v="AFC Hermannstadt"/>
    <s v="Calarasi"/>
    <n v="5.8"/>
    <s v="Lose"/>
    <n v="-1"/>
  </r>
  <r>
    <x v="10"/>
    <x v="9"/>
    <d v="2022-02-27T16:30:00"/>
    <s v="NK Olimpija Ljubljana"/>
    <s v="Koper"/>
    <n v="1.87"/>
    <s v="Lose"/>
    <n v="-1"/>
  </r>
  <r>
    <x v="20"/>
    <x v="61"/>
    <d v="2022-02-27T16:30:00"/>
    <s v="Sestao"/>
    <s v="Racing Rioja"/>
    <n v="1.5"/>
    <s v="Win"/>
    <n v="0.49"/>
  </r>
  <r>
    <x v="18"/>
    <x v="21"/>
    <d v="2022-02-27T17:00:00"/>
    <s v="Chrobry Glogow"/>
    <s v="KS Polkowice"/>
    <n v="1.6"/>
    <s v="Win"/>
    <n v="0.6"/>
  </r>
  <r>
    <x v="28"/>
    <x v="56"/>
    <d v="2022-02-27T17:00:00"/>
    <s v="Spezia"/>
    <s v="AS Roma"/>
    <n v="2.08"/>
    <s v="Win"/>
    <n v="1.06"/>
  </r>
  <r>
    <x v="2"/>
    <x v="2"/>
    <d v="2022-02-27T17:00:00"/>
    <s v="Yehuda"/>
    <s v="Hapoel Umm al-Fahm"/>
    <n v="1.62"/>
    <s v="Lose"/>
    <n v="-1"/>
  </r>
  <r>
    <x v="20"/>
    <x v="23"/>
    <d v="2022-02-27T17:15:00"/>
    <s v="Valladolid"/>
    <s v="Amorebieta"/>
    <n v="2.04"/>
    <s v="Lose"/>
    <n v="-1"/>
  </r>
  <r>
    <x v="20"/>
    <x v="38"/>
    <d v="2022-02-27T17:30:00"/>
    <s v="Real Sociedad"/>
    <s v="Osasuna"/>
    <n v="1.69"/>
    <s v="Win"/>
    <n v="0.68"/>
  </r>
  <r>
    <x v="32"/>
    <x v="48"/>
    <d v="2022-02-27T17:30:00"/>
    <s v="St. Liege"/>
    <s v="Gent"/>
    <n v="1.92"/>
    <s v="Win"/>
    <n v="0.9"/>
  </r>
  <r>
    <x v="21"/>
    <x v="24"/>
    <d v="2022-02-27T18:00:00"/>
    <s v="Estoril"/>
    <s v="Boavista"/>
    <n v="1.69"/>
    <s v="Lose"/>
    <n v="-1"/>
  </r>
  <r>
    <x v="41"/>
    <x v="64"/>
    <d v="2022-02-27T18:00:00"/>
    <s v="Iztapa"/>
    <s v="Municipal"/>
    <n v="1.87"/>
    <s v="Lose"/>
    <n v="-1"/>
  </r>
  <r>
    <x v="41"/>
    <x v="64"/>
    <d v="2022-02-27T18:00:00"/>
    <s v="Malacateco"/>
    <s v="Solola"/>
    <n v="1.89"/>
    <s v="Win"/>
    <n v="0.87"/>
  </r>
  <r>
    <x v="2"/>
    <x v="39"/>
    <d v="2022-02-27T18:15:00"/>
    <s v="Beitar Jerusalem"/>
    <s v="Sakhnin"/>
    <n v="1.68"/>
    <s v="Win"/>
    <n v="0.67"/>
  </r>
  <r>
    <x v="32"/>
    <x v="48"/>
    <d v="2022-02-27T20:00:00"/>
    <s v="Waregem"/>
    <s v="Seraing Utd"/>
    <n v="2.2000000000000002"/>
    <s v="Win"/>
    <n v="1.18"/>
  </r>
  <r>
    <x v="21"/>
    <x v="24"/>
    <d v="2022-02-27T20:30:00"/>
    <s v="FC Porto"/>
    <s v="Gil Vicente"/>
    <n v="2.42"/>
    <s v="Win"/>
    <n v="1.39"/>
  </r>
  <r>
    <x v="41"/>
    <x v="64"/>
    <d v="2022-02-27T21:00:00"/>
    <s v="Nueva Concepcion"/>
    <s v="Santa Lucia"/>
    <n v="1.79"/>
    <s v="Lose"/>
    <n v="-1"/>
  </r>
  <r>
    <x v="37"/>
    <x v="58"/>
    <d v="2022-02-27T21:00:00"/>
    <s v="Once Municipal"/>
    <s v="Aguila"/>
    <n v="1.63"/>
    <s v="Lose"/>
    <n v="-1"/>
  </r>
  <r>
    <x v="37"/>
    <x v="58"/>
    <d v="2022-02-27T21:15:00"/>
    <s v="Alianza FC"/>
    <s v="Atletico Marte"/>
    <n v="2.08"/>
    <s v="Lose"/>
    <n v="-1"/>
  </r>
  <r>
    <x v="38"/>
    <x v="58"/>
    <d v="2022-02-27T22:00:00"/>
    <s v="Saprissa"/>
    <s v="Guadalupe"/>
    <n v="2.1800000000000002"/>
    <s v="Lose"/>
    <n v="-1"/>
  </r>
  <r>
    <x v="42"/>
    <x v="65"/>
    <d v="2022-02-28T13:00:00"/>
    <s v="Zob Ahan"/>
    <s v="Padideh Khorasan"/>
    <n v="1.5"/>
    <s v="Lose"/>
    <n v="-1"/>
  </r>
  <r>
    <x v="39"/>
    <x v="7"/>
    <d v="2022-02-28T15:15:00"/>
    <s v="Inter Baku"/>
    <s v="Qarabag"/>
    <n v="1.84"/>
    <s v="Win"/>
    <n v="0.82"/>
  </r>
  <r>
    <x v="42"/>
    <x v="65"/>
    <d v="2022-02-28T15:30:00"/>
    <s v="Persepolis"/>
    <s v="Mes Rafsanjan"/>
    <n v="1.5"/>
    <s v="Lose"/>
    <n v="-1"/>
  </r>
  <r>
    <x v="2"/>
    <x v="2"/>
    <d v="2022-02-28T17:00:00"/>
    <s v="Agudat Sport Ashdod"/>
    <s v="H. Raanana"/>
    <n v="1.53"/>
    <s v="Lose"/>
    <n v="-1"/>
  </r>
  <r>
    <x v="2"/>
    <x v="2"/>
    <d v="2022-02-28T17:00:00"/>
    <s v="Hapoel Kfar-Saba"/>
    <s v="Nes Tziona"/>
    <n v="1.51"/>
    <s v="Win"/>
    <n v="0.5"/>
  </r>
  <r>
    <x v="23"/>
    <x v="29"/>
    <d v="2022-02-28T17:00:00"/>
    <s v="Menemenspor"/>
    <s v="Altinordu"/>
    <n v="2.02"/>
    <s v="Win"/>
    <n v="1"/>
  </r>
  <r>
    <x v="18"/>
    <x v="21"/>
    <d v="2022-02-28T17:00:00"/>
    <s v="Skra"/>
    <s v="Legnica"/>
    <n v="1.76"/>
    <s v="Win"/>
    <n v="0.74"/>
  </r>
  <r>
    <x v="35"/>
    <x v="52"/>
    <d v="2022-02-28T17:30:00"/>
    <s v="Giannina"/>
    <s v="Lamia"/>
    <n v="1.64"/>
    <s v="Win"/>
    <n v="0.63"/>
  </r>
  <r>
    <x v="35"/>
    <x v="52"/>
    <d v="2022-02-28T17:30:00"/>
    <s v="Smyrnis"/>
    <s v="Atromitos"/>
    <n v="1.52"/>
    <s v="Win"/>
    <n v="0.51"/>
  </r>
  <r>
    <x v="12"/>
    <x v="15"/>
    <d v="2022-02-28T18:00:00"/>
    <s v="Brondby"/>
    <s v="Sonderjyske"/>
    <n v="2"/>
    <s v="Win"/>
    <n v="0.98"/>
  </r>
  <r>
    <x v="9"/>
    <x v="26"/>
    <d v="2022-02-28T18:00:00"/>
    <s v="U. Cluj"/>
    <s v="Concordia"/>
    <n v="1.64"/>
    <s v="Lose"/>
    <n v="-1"/>
  </r>
  <r>
    <x v="21"/>
    <x v="30"/>
    <d v="2022-02-28T18:00:00"/>
    <s v="Varzim"/>
    <s v="Feirense"/>
    <n v="1.7"/>
    <s v="Win"/>
    <n v="0.69"/>
  </r>
  <r>
    <x v="36"/>
    <x v="59"/>
    <d v="2022-02-28T19:00:00"/>
    <s v="Kecskemeti TE"/>
    <s v="Vasas"/>
    <n v="1.77"/>
    <s v="Win"/>
    <n v="0.75"/>
  </r>
  <r>
    <x v="32"/>
    <x v="66"/>
    <d v="2022-02-28T19:00:00"/>
    <s v="RWDM"/>
    <s v="Oosterzonen"/>
    <n v="2.84"/>
    <s v="Lose"/>
    <n v="-1"/>
  </r>
  <r>
    <x v="40"/>
    <x v="67"/>
    <d v="2022-02-28T19:15:00"/>
    <s v="Vaduz"/>
    <s v="Aarau"/>
    <n v="2.7"/>
    <s v="Win"/>
    <n v="1.67"/>
  </r>
  <r>
    <x v="15"/>
    <x v="13"/>
    <d v="2022-02-28T19:45:00"/>
    <s v="Annecy"/>
    <s v="Orleans"/>
    <n v="1.71"/>
    <s v="Win"/>
    <n v="0.7"/>
  </r>
  <r>
    <x v="20"/>
    <x v="23"/>
    <d v="2022-02-28T20:00:00"/>
    <s v="Malaga"/>
    <s v="Cartagena"/>
    <n v="1.66"/>
    <s v="Win"/>
    <n v="0.65"/>
  </r>
  <r>
    <x v="26"/>
    <x v="43"/>
    <d v="2022-02-28T20:00:00"/>
    <s v="West Brom"/>
    <s v="Swansea"/>
    <n v="1.84"/>
    <s v="Win"/>
    <n v="0.82"/>
  </r>
  <r>
    <x v="4"/>
    <x v="4"/>
    <d v="2022-03-01T15:00:00"/>
    <s v="Novi Pazar"/>
    <s v="Radnicki 1923"/>
    <n v="1.71"/>
    <s v="Win"/>
    <n v="0.7"/>
  </r>
  <r>
    <x v="9"/>
    <x v="8"/>
    <d v="2022-03-01T15:30:00"/>
    <s v="Din. Bucuresti"/>
    <s v="Sepsi"/>
    <n v="1.86"/>
    <s v="Lose"/>
    <n v="-1"/>
  </r>
  <r>
    <x v="6"/>
    <x v="6"/>
    <d v="2022-03-01T16:00:00"/>
    <s v="Al Sailiya"/>
    <s v="Al Ahli Doha"/>
    <n v="2.2200000000000002"/>
    <s v="Lose"/>
    <n v="-1"/>
  </r>
  <r>
    <x v="10"/>
    <x v="9"/>
    <d v="2022-03-01T16:30:00"/>
    <s v="Aluminij"/>
    <s v="Domzale"/>
    <n v="1.87"/>
    <s v="Win"/>
    <n v="0.85"/>
  </r>
  <r>
    <x v="4"/>
    <x v="4"/>
    <d v="2022-03-01T17:00:00"/>
    <s v="Proleter"/>
    <s v="Sp. Subotica"/>
    <n v="1.99"/>
    <s v="Lose"/>
    <n v="-1"/>
  </r>
  <r>
    <x v="13"/>
    <x v="14"/>
    <d v="2022-03-01T17:00:00"/>
    <s v="Rosenheim"/>
    <s v="Augsburg II"/>
    <n v="2.96"/>
    <s v="Win"/>
    <n v="1.92"/>
  </r>
  <r>
    <x v="28"/>
    <x v="35"/>
    <d v="2022-03-01T17:30:00"/>
    <s v="Brescia"/>
    <s v="Perugia"/>
    <n v="1.72"/>
    <s v="Lose"/>
    <n v="-1"/>
  </r>
  <r>
    <x v="9"/>
    <x v="8"/>
    <d v="2022-03-01T17:55:00"/>
    <s v="FC U Craiova"/>
    <s v="FC Rapid Bucuresti"/>
    <n v="1.55"/>
    <s v="Lose"/>
    <n v="-1"/>
  </r>
  <r>
    <x v="13"/>
    <x v="14"/>
    <d v="2022-03-01T18:00:00"/>
    <s v="Eltersdorf"/>
    <s v="Furth II"/>
    <n v="2.8"/>
    <s v="Lose"/>
    <n v="-1"/>
  </r>
  <r>
    <x v="40"/>
    <x v="67"/>
    <d v="2022-03-01T18:30:00"/>
    <s v="Thun"/>
    <s v="Xamax"/>
    <n v="2.1"/>
    <s v="Lose"/>
    <n v="-1"/>
  </r>
  <r>
    <x v="15"/>
    <x v="13"/>
    <d v="2022-03-01T19:00:00"/>
    <s v="Creteil"/>
    <s v="Sete"/>
    <n v="1.7"/>
    <s v="Lose"/>
    <n v="-1"/>
  </r>
  <r>
    <x v="28"/>
    <x v="35"/>
    <d v="2022-03-01T19:30:00"/>
    <s v="Alessandria"/>
    <s v="Como"/>
    <n v="1.72"/>
    <s v="Win"/>
    <n v="0.71"/>
  </r>
  <r>
    <x v="19"/>
    <x v="43"/>
    <d v="2022-03-01T19:30:00"/>
    <s v="Arbroath"/>
    <s v="Partick"/>
    <n v="1.69"/>
    <s v="Win"/>
    <n v="0.68"/>
  </r>
  <r>
    <x v="40"/>
    <x v="52"/>
    <d v="2022-03-01T19:30:00"/>
    <s v="Servette"/>
    <s v="Young Boys"/>
    <n v="2.46"/>
    <s v="Win"/>
    <n v="1.43"/>
  </r>
  <r>
    <x v="26"/>
    <x v="7"/>
    <d v="2022-03-01T19:45:00"/>
    <s v="Burnley"/>
    <s v="Leicester"/>
    <n v="1.92"/>
    <s v="Win"/>
    <n v="0.91"/>
  </r>
  <r>
    <x v="26"/>
    <x v="22"/>
    <d v="2022-03-01T19:45:00"/>
    <s v="Carlisle"/>
    <s v="Rochdale"/>
    <n v="1.7"/>
    <s v="Win"/>
    <n v="0.69"/>
  </r>
  <r>
    <x v="26"/>
    <x v="68"/>
    <d v="2022-03-01T19:45:00"/>
    <s v="Cheshunt"/>
    <s v="Potters Bar"/>
    <n v="2.2599999999999998"/>
    <s v="Win"/>
    <n v="1.23"/>
  </r>
  <r>
    <x v="26"/>
    <x v="42"/>
    <d v="2022-03-01T19:45:00"/>
    <s v="Chesterfield"/>
    <s v="Notts County"/>
    <n v="1.74"/>
    <s v="Lose"/>
    <n v="-1"/>
  </r>
  <r>
    <x v="26"/>
    <x v="22"/>
    <d v="2022-03-01T19:45:00"/>
    <s v="Colchester"/>
    <s v="Leyton Orient"/>
    <n v="1.7"/>
    <s v="Lose"/>
    <n v="-1"/>
  </r>
  <r>
    <x v="31"/>
    <x v="46"/>
    <d v="2022-03-01T19:45:00"/>
    <s v="Coleraine"/>
    <s v="Larne"/>
    <n v="1.96"/>
    <s v="Win"/>
    <n v="0.94"/>
  </r>
  <r>
    <x v="26"/>
    <x v="22"/>
    <d v="2022-03-01T19:45:00"/>
    <s v="Crawley Town"/>
    <s v="Oldham"/>
    <n v="1.79"/>
    <s v="Lose"/>
    <n v="-1"/>
  </r>
  <r>
    <x v="26"/>
    <x v="42"/>
    <d v="2022-03-01T19:45:00"/>
    <s v="Dagenham &amp; Red."/>
    <s v="Maidenhead"/>
    <n v="1.96"/>
    <s v="Lose"/>
    <n v="-1"/>
  </r>
  <r>
    <x v="26"/>
    <x v="68"/>
    <d v="2022-03-01T19:45:00"/>
    <s v="Folkestone"/>
    <s v="East Thurrock"/>
    <n v="2.87"/>
    <s v="Lose"/>
    <n v="-1"/>
  </r>
  <r>
    <x v="26"/>
    <x v="22"/>
    <d v="2022-03-01T19:45:00"/>
    <s v="Harrogate"/>
    <s v="Port Vale"/>
    <n v="1.76"/>
    <s v="Win"/>
    <n v="0.74"/>
  </r>
  <r>
    <x v="26"/>
    <x v="68"/>
    <d v="2022-03-01T19:45:00"/>
    <s v="Hornchurch"/>
    <s v="Carshalton"/>
    <n v="2.2200000000000002"/>
    <s v="Win"/>
    <n v="1.2"/>
  </r>
  <r>
    <x v="26"/>
    <x v="42"/>
    <d v="2022-03-01T19:45:00"/>
    <s v="Wrexham"/>
    <s v="Kings Lynn"/>
    <n v="2.2200000000000002"/>
    <s v="Win"/>
    <n v="1.2"/>
  </r>
  <r>
    <x v="26"/>
    <x v="41"/>
    <d v="2022-03-01T19:45:00"/>
    <s v="Wycombe"/>
    <s v="Cambridge Utd"/>
    <n v="2.08"/>
    <s v="Lose"/>
    <n v="-1"/>
  </r>
  <r>
    <x v="0"/>
    <x v="69"/>
    <d v="2022-03-01T23:00:00"/>
    <s v="Alebrijes Oaxaca"/>
    <s v="Celaya"/>
    <n v="1.56"/>
    <s v="Win"/>
    <n v="0.55000000000000004"/>
  </r>
  <r>
    <x v="23"/>
    <x v="29"/>
    <d v="2022-03-02T11:30:00"/>
    <s v="Boluspor"/>
    <s v="Tuzlaspor"/>
    <n v="1.74"/>
    <s v="Win"/>
    <n v="0.73"/>
  </r>
  <r>
    <x v="1"/>
    <x v="1"/>
    <d v="2022-03-02T12:00:00"/>
    <s v="Ararat-Armenia"/>
    <s v="BKMA"/>
    <n v="2.5499999999999998"/>
    <s v="Win"/>
    <n v="1.55"/>
  </r>
  <r>
    <x v="9"/>
    <x v="8"/>
    <d v="2022-03-02T13:00:00"/>
    <s v="Clinceni"/>
    <s v="Gaz Metan Medias"/>
    <n v="2.06"/>
    <s v="Win"/>
    <n v="1.04"/>
  </r>
  <r>
    <x v="34"/>
    <x v="50"/>
    <d v="2022-03-02T14:00:00"/>
    <s v="Kerala Blasters"/>
    <s v="Mumbai City"/>
    <n v="2.15"/>
    <s v="Lose"/>
    <n v="-1"/>
  </r>
  <r>
    <x v="10"/>
    <x v="9"/>
    <d v="2022-03-02T14:00:00"/>
    <s v="Radomlje"/>
    <s v="Tabor Sezana"/>
    <n v="1.84"/>
    <s v="Win"/>
    <n v="0.82"/>
  </r>
  <r>
    <x v="4"/>
    <x v="4"/>
    <d v="2022-03-02T15:00:00"/>
    <s v="Metalac"/>
    <s v="Radnicki Nis"/>
    <n v="1.74"/>
    <s v="Win"/>
    <n v="0.73"/>
  </r>
  <r>
    <x v="10"/>
    <x v="9"/>
    <d v="2022-03-02T16:30:00"/>
    <s v="Mura"/>
    <s v="Celje"/>
    <n v="1.84"/>
    <s v="Lose"/>
    <n v="-1"/>
  </r>
  <r>
    <x v="40"/>
    <x v="52"/>
    <d v="2022-03-02T17:00:00"/>
    <s v="Sion"/>
    <s v="Lausanne"/>
    <n v="2.04"/>
    <s v="Win"/>
    <n v="1.02"/>
  </r>
  <r>
    <x v="41"/>
    <x v="64"/>
    <d v="2022-03-02T17:15:00"/>
    <s v="Santa Lucia"/>
    <s v="Coban Imperial"/>
    <n v="1.61"/>
    <s v="Lose"/>
    <n v="-1"/>
  </r>
  <r>
    <x v="28"/>
    <x v="35"/>
    <d v="2022-03-02T17:30:00"/>
    <s v="Frosinone"/>
    <s v="Cosenza"/>
    <n v="1.95"/>
    <s v="Win"/>
    <n v="0.93"/>
  </r>
  <r>
    <x v="28"/>
    <x v="35"/>
    <d v="2022-03-02T17:30:00"/>
    <s v="Reggina 1914"/>
    <s v="Vicenza"/>
    <n v="1.69"/>
    <s v="Lose"/>
    <n v="-1"/>
  </r>
  <r>
    <x v="28"/>
    <x v="35"/>
    <d v="2022-03-02T17:30:00"/>
    <s v="Monza"/>
    <s v="Parma"/>
    <n v="1.78"/>
    <s v="Win"/>
    <n v="0.76"/>
  </r>
  <r>
    <x v="28"/>
    <x v="35"/>
    <d v="2022-03-02T17:30:00"/>
    <s v="Pisa"/>
    <s v="Crotone"/>
    <n v="1.8"/>
    <s v="Lose"/>
    <n v="-1"/>
  </r>
  <r>
    <x v="32"/>
    <x v="48"/>
    <d v="2022-03-02T17:45:00"/>
    <s v="St. Liege"/>
    <s v="Beerschot VA"/>
    <n v="2.2599999999999998"/>
    <s v="Win"/>
    <n v="1.23"/>
  </r>
  <r>
    <x v="13"/>
    <x v="12"/>
    <d v="2022-03-02T18:00:00"/>
    <s v="Furstenwalde"/>
    <s v="Altglienicke"/>
    <n v="2.87"/>
    <s v="Lose"/>
    <n v="-1"/>
  </r>
  <r>
    <x v="13"/>
    <x v="37"/>
    <d v="2022-03-02T18:30:00"/>
    <s v="Homberg"/>
    <s v="Rodinghausen"/>
    <n v="2.1800000000000002"/>
    <s v="Win"/>
    <n v="1.1599999999999999"/>
  </r>
  <r>
    <x v="40"/>
    <x v="52"/>
    <d v="2022-03-02T19:30:00"/>
    <s v="Luzern"/>
    <s v="Zurich"/>
    <n v="2.2400000000000002"/>
    <s v="Win"/>
    <n v="1.22"/>
  </r>
  <r>
    <x v="19"/>
    <x v="47"/>
    <d v="2022-03-02T19:45:00"/>
    <s v="Livingston"/>
    <s v="Dundee Utd"/>
    <n v="1.61"/>
    <s v="Lose"/>
    <n v="-1"/>
  </r>
  <r>
    <x v="19"/>
    <x v="47"/>
    <d v="2022-03-02T19:45:00"/>
    <s v="Dundee FC"/>
    <s v="Hibernian"/>
    <n v="1.9"/>
    <s v="Win"/>
    <n v="0.88"/>
  </r>
  <r>
    <x v="19"/>
    <x v="47"/>
    <d v="2022-03-02T19:45:00"/>
    <s v="Hearts"/>
    <s v="Aberdeen"/>
    <n v="1.71"/>
    <s v="Win"/>
    <n v="0.7"/>
  </r>
  <r>
    <x v="20"/>
    <x v="38"/>
    <d v="2022-03-02T20:00:00"/>
    <s v="Mallorca"/>
    <s v="Real Sociedad"/>
    <n v="1.69"/>
    <s v="Win"/>
    <n v="0.68"/>
  </r>
  <r>
    <x v="38"/>
    <x v="58"/>
    <d v="2022-03-02T20:00:00"/>
    <s v="Grecia"/>
    <s v="Sporting San Jose"/>
    <n v="1.99"/>
    <s v="Win"/>
    <n v="0.97"/>
  </r>
  <r>
    <x v="37"/>
    <x v="58"/>
    <d v="2022-03-02T21:00:00"/>
    <s v="Alianza FC"/>
    <s v="FAS"/>
    <n v="1.79"/>
    <s v="Win"/>
    <n v="0.77"/>
  </r>
  <r>
    <x v="41"/>
    <x v="64"/>
    <d v="2022-03-02T21:00:00"/>
    <s v="Solola"/>
    <s v="Xelaju"/>
    <n v="1.73"/>
    <s v="Win"/>
    <n v="0.73"/>
  </r>
  <r>
    <x v="41"/>
    <x v="64"/>
    <d v="2022-03-02T21:15:00"/>
    <s v="Deportivo Achuapa"/>
    <s v="Iztapa"/>
    <n v="1.67"/>
    <s v="Win"/>
    <n v="0.67"/>
  </r>
  <r>
    <x v="38"/>
    <x v="58"/>
    <d v="2022-03-02T23:00:00"/>
    <s v="Zeledon"/>
    <s v="Guadalupe"/>
    <n v="1.9"/>
    <s v="Win"/>
    <n v="0.88"/>
  </r>
  <r>
    <x v="0"/>
    <x v="69"/>
    <d v="2022-03-03T01:05:00"/>
    <s v="Pumas Tabasco"/>
    <s v="Zacatecas Mineros"/>
    <n v="1.8"/>
    <s v="Lose"/>
    <n v="-1"/>
  </r>
  <r>
    <x v="38"/>
    <x v="58"/>
    <d v="2022-03-03T02:00:00"/>
    <s v="Herediano"/>
    <s v="Alajuelense"/>
    <n v="1.77"/>
    <s v="Win"/>
    <n v="0.75"/>
  </r>
  <r>
    <x v="0"/>
    <x v="0"/>
    <d v="2022-03-03T03:00:00"/>
    <s v="Atl. San Luis"/>
    <s v="Guadalajara Chivas"/>
    <n v="1.58"/>
    <s v="Lose"/>
    <n v="-1"/>
  </r>
  <r>
    <x v="0"/>
    <x v="69"/>
    <d v="2022-03-03T03:05:00"/>
    <s v="Monterrey 2"/>
    <s v="Venados"/>
    <n v="1.56"/>
    <s v="Lose"/>
    <n v="-1"/>
  </r>
  <r>
    <x v="8"/>
    <x v="7"/>
    <d v="2022-03-03T13:00:00"/>
    <s v="El Masry"/>
    <s v="Enppi"/>
    <n v="1.63"/>
    <s v="Lose"/>
    <n v="-1"/>
  </r>
  <r>
    <x v="4"/>
    <x v="4"/>
    <d v="2022-03-03T16:05:00"/>
    <s v="Partizan"/>
    <s v="Mladost"/>
    <n v="1.98"/>
    <s v="Lose"/>
    <n v="-1"/>
  </r>
  <r>
    <x v="40"/>
    <x v="52"/>
    <d v="2022-03-03T19:30:00"/>
    <s v="Grasshoppers"/>
    <s v="Lugano"/>
    <n v="1.63"/>
    <s v="Lose"/>
    <n v="-1"/>
  </r>
  <r>
    <x v="0"/>
    <x v="69"/>
    <d v="2022-03-04T03:05:00"/>
    <s v="Cimarrones de Sonora"/>
    <s v="Tampico Madero"/>
    <n v="1.53"/>
    <s v="Win"/>
    <n v="0.52"/>
  </r>
  <r>
    <x v="24"/>
    <x v="28"/>
    <d v="2022-03-04T11:30:00"/>
    <s v="Chiangmai Utd"/>
    <s v="Chonburi"/>
    <n v="1.95"/>
    <s v="Win"/>
    <n v="0.93"/>
  </r>
  <r>
    <x v="23"/>
    <x v="70"/>
    <d v="2022-03-04T11:30:00"/>
    <s v="Osmanlispor"/>
    <s v="Kahramanmarasspor"/>
    <n v="2.14"/>
    <s v="Win"/>
    <n v="1.1200000000000001"/>
  </r>
  <r>
    <x v="2"/>
    <x v="2"/>
    <d v="2022-03-04T13:00:00"/>
    <s v="Hapoel Umm al-Fahm"/>
    <s v="Hapoel Kfar-Saba"/>
    <n v="1.76"/>
    <s v="Win"/>
    <n v="0.74"/>
  </r>
  <r>
    <x v="2"/>
    <x v="2"/>
    <d v="2022-03-04T13:00:00"/>
    <s v="Kfar Kasem"/>
    <s v="Hap. Ramat Gan"/>
    <n v="1.6"/>
    <s v="Win"/>
    <n v="0.59"/>
  </r>
  <r>
    <x v="2"/>
    <x v="2"/>
    <d v="2022-03-04T13:00:00"/>
    <s v="H. Akko"/>
    <s v="H. Ironi Rishon"/>
    <n v="1.53"/>
    <s v="Win"/>
    <n v="0.52"/>
  </r>
  <r>
    <x v="2"/>
    <x v="2"/>
    <d v="2022-03-04T13:00:00"/>
    <s v="H. Raanana"/>
    <s v="Hapoel Afula"/>
    <n v="1.8"/>
    <s v="Lose"/>
    <n v="-1"/>
  </r>
  <r>
    <x v="34"/>
    <x v="50"/>
    <d v="2022-03-04T14:00:00"/>
    <s v="Jamshedpur"/>
    <s v="Delhi Dynamos"/>
    <n v="2.5499999999999998"/>
    <s v="Lose"/>
    <n v="-1"/>
  </r>
  <r>
    <x v="43"/>
    <x v="7"/>
    <d v="2022-03-04T14:00:00"/>
    <s v="Al-Fahaheel"/>
    <s v="Al Shabab"/>
    <n v="1.65"/>
    <s v="Lose"/>
    <n v="-1"/>
  </r>
  <r>
    <x v="25"/>
    <x v="32"/>
    <d v="2022-03-04T15:00:00"/>
    <s v="Zapresic"/>
    <s v="Rudes"/>
    <n v="1.58"/>
    <s v="Win"/>
    <n v="0.56999999999999995"/>
  </r>
  <r>
    <x v="9"/>
    <x v="26"/>
    <d v="2022-03-04T15:30:00"/>
    <s v="Steaua Bucuresti"/>
    <s v="Poli Iasi"/>
    <n v="1.88"/>
    <s v="Lose"/>
    <n v="-1"/>
  </r>
  <r>
    <x v="18"/>
    <x v="20"/>
    <d v="2022-03-04T17:00:00"/>
    <s v="Stal Mielec"/>
    <s v="Jagiellonia"/>
    <n v="1.76"/>
    <s v="Win"/>
    <n v="0.74"/>
  </r>
  <r>
    <x v="23"/>
    <x v="29"/>
    <d v="2022-03-04T17:00:00"/>
    <s v="Kocaelispor"/>
    <s v="Keciorengucu"/>
    <n v="1.81"/>
    <s v="Win"/>
    <n v="0.79"/>
  </r>
  <r>
    <x v="17"/>
    <x v="18"/>
    <d v="2022-03-04T17:10:00"/>
    <s v="Wacker Innsbruck"/>
    <s v="Vorwarts Steyr"/>
    <n v="2.5"/>
    <s v="Lose"/>
    <n v="-1"/>
  </r>
  <r>
    <x v="17"/>
    <x v="18"/>
    <d v="2022-03-04T17:30:00"/>
    <s v="FC Juniors"/>
    <s v="Grazer"/>
    <n v="2.42"/>
    <s v="Lose"/>
    <n v="-1"/>
  </r>
  <r>
    <x v="17"/>
    <x v="18"/>
    <d v="2022-03-04T17:30:00"/>
    <s v="Horn"/>
    <s v="St. Polten"/>
    <n v="2.1800000000000002"/>
    <s v="Win"/>
    <n v="1.1599999999999999"/>
  </r>
  <r>
    <x v="13"/>
    <x v="11"/>
    <d v="2022-03-04T17:30:00"/>
    <s v="Darmstadt"/>
    <s v="Heidenheim"/>
    <n v="2.1"/>
    <s v="Lose"/>
    <n v="-1"/>
  </r>
  <r>
    <x v="15"/>
    <x v="13"/>
    <d v="2022-03-04T18:00:00"/>
    <s v="Red Star"/>
    <s v="CA Bastia"/>
    <n v="1.75"/>
    <s v="Lose"/>
    <n v="-1"/>
  </r>
  <r>
    <x v="15"/>
    <x v="13"/>
    <d v="2022-03-04T18:00:00"/>
    <s v="Annecy"/>
    <s v="Stade Briochin"/>
    <n v="1.51"/>
    <s v="Lose"/>
    <n v="-1"/>
  </r>
  <r>
    <x v="15"/>
    <x v="13"/>
    <d v="2022-03-04T18:00:00"/>
    <s v="Chambly"/>
    <s v="Cholet"/>
    <n v="1.78"/>
    <s v="Lose"/>
    <n v="-1"/>
  </r>
  <r>
    <x v="40"/>
    <x v="67"/>
    <d v="2022-03-04T18:30:00"/>
    <s v="Lausanne Ouchy"/>
    <s v="Winterthur"/>
    <n v="1.89"/>
    <s v="Lose"/>
    <n v="-1"/>
  </r>
  <r>
    <x v="12"/>
    <x v="15"/>
    <d v="2022-03-04T19:00:00"/>
    <s v="FC Copenhagen"/>
    <s v="Randers FC"/>
    <n v="2"/>
    <s v="Lose"/>
    <n v="-1"/>
  </r>
  <r>
    <x v="16"/>
    <x v="17"/>
    <d v="2022-03-04T19:00:00"/>
    <s v="Excelsior"/>
    <s v="Den Bosch"/>
    <n v="3"/>
    <s v="Lose"/>
    <n v="-1"/>
  </r>
  <r>
    <x v="16"/>
    <x v="17"/>
    <d v="2022-03-04T19:00:00"/>
    <s v="Maastricht"/>
    <s v="Breda"/>
    <n v="2.56"/>
    <s v="Lose"/>
    <n v="-1"/>
  </r>
  <r>
    <x v="16"/>
    <x v="17"/>
    <d v="2022-03-04T19:00:00"/>
    <s v="Telstar"/>
    <s v="Oss"/>
    <n v="1.99"/>
    <s v="Lose"/>
    <n v="-1"/>
  </r>
  <r>
    <x v="16"/>
    <x v="17"/>
    <d v="2022-03-04T19:00:00"/>
    <s v="Venlo"/>
    <s v="Volendam"/>
    <n v="2.68"/>
    <s v="Win"/>
    <n v="1.65"/>
  </r>
  <r>
    <x v="36"/>
    <x v="55"/>
    <d v="2022-03-04T19:00:00"/>
    <s v="Gyirmot SE"/>
    <s v="MTK Budapest"/>
    <n v="1.71"/>
    <s v="Win"/>
    <n v="0.7"/>
  </r>
  <r>
    <x v="16"/>
    <x v="17"/>
    <d v="2022-03-04T19:00:00"/>
    <s v="Graafschap"/>
    <s v="Jong AZ"/>
    <n v="2.72"/>
    <s v="Win"/>
    <n v="1.69"/>
  </r>
  <r>
    <x v="32"/>
    <x v="48"/>
    <d v="2022-03-04T19:45:00"/>
    <s v="St. Truiden"/>
    <s v="KV Mechelen"/>
    <n v="2.02"/>
    <s v="Win"/>
    <n v="1"/>
  </r>
  <r>
    <x v="26"/>
    <x v="43"/>
    <d v="2022-03-04T19:45:00"/>
    <s v="Huddersfield"/>
    <s v="Peterborough"/>
    <n v="1.88"/>
    <s v="Lose"/>
    <n v="-1"/>
  </r>
  <r>
    <x v="19"/>
    <x v="43"/>
    <d v="2022-03-04T19:45:00"/>
    <s v="Partick"/>
    <s v="Inverness"/>
    <n v="1.65"/>
    <s v="Win"/>
    <n v="0.64"/>
  </r>
  <r>
    <x v="28"/>
    <x v="56"/>
    <d v="2022-03-04T19:45:00"/>
    <s v="Inter"/>
    <s v="Salernitana"/>
    <n v="3"/>
    <s v="Lose"/>
    <n v="-1"/>
  </r>
  <r>
    <x v="20"/>
    <x v="23"/>
    <d v="2022-03-04T20:00:00"/>
    <s v="Zaragoza"/>
    <s v="Almeria"/>
    <n v="1.61"/>
    <s v="Win"/>
    <n v="0.6"/>
  </r>
  <r>
    <x v="15"/>
    <x v="57"/>
    <d v="2022-03-04T20:00:00"/>
    <s v="Lorient"/>
    <s v="Lyon"/>
    <n v="2.16"/>
    <s v="Lose"/>
    <n v="-1"/>
  </r>
  <r>
    <x v="20"/>
    <x v="38"/>
    <d v="2022-03-04T20:00:00"/>
    <s v="Alaves"/>
    <s v="Sevilla"/>
    <n v="1.57"/>
    <s v="Win"/>
    <n v="0.56000000000000005"/>
  </r>
  <r>
    <x v="21"/>
    <x v="24"/>
    <d v="2022-03-04T20:15:00"/>
    <s v="Gil Vicente"/>
    <s v="Estoril"/>
    <n v="1.77"/>
    <s v="Win"/>
    <n v="0.75"/>
  </r>
  <r>
    <x v="18"/>
    <x v="71"/>
    <d v="2022-03-05T00:00:00"/>
    <s v="Garbania"/>
    <s v="Ruch Chorzow"/>
    <n v="1.94"/>
    <s v="Win"/>
    <n v="0.06"/>
  </r>
  <r>
    <x v="0"/>
    <x v="0"/>
    <d v="2022-03-05T01:00:00"/>
    <s v="Necaxa"/>
    <s v="Toluca"/>
    <n v="1.71"/>
    <s v="Win"/>
    <n v="0.7"/>
  </r>
  <r>
    <x v="22"/>
    <x v="25"/>
    <d v="2022-03-05T04:05:00"/>
    <s v="Western United"/>
    <s v="Newcastle Jets"/>
    <n v="2.16"/>
    <s v="Lose"/>
    <n v="-1"/>
  </r>
  <r>
    <x v="9"/>
    <x v="26"/>
    <d v="2022-03-05T09:00:00"/>
    <s v="Ripensia Timisoara"/>
    <s v="Braila"/>
    <n v="3.1"/>
    <s v="Win"/>
    <n v="2.06"/>
  </r>
  <r>
    <x v="9"/>
    <x v="26"/>
    <d v="2022-03-05T09:00:00"/>
    <s v="FC Brasov"/>
    <s v="Metaloglobus"/>
    <n v="1.63"/>
    <s v="Win"/>
    <n v="0.62"/>
  </r>
  <r>
    <x v="9"/>
    <x v="26"/>
    <d v="2022-03-05T09:00:00"/>
    <s v="Astra"/>
    <s v="Unirea Constanta"/>
    <n v="2.1"/>
    <s v="Lose"/>
    <n v="-1"/>
  </r>
  <r>
    <x v="1"/>
    <x v="1"/>
    <d v="2022-03-05T10:00:00"/>
    <s v="Alashkert"/>
    <s v="FC Van"/>
    <n v="1.65"/>
    <s v="Win"/>
    <n v="0.65"/>
  </r>
  <r>
    <x v="24"/>
    <x v="28"/>
    <d v="2022-03-05T10:30:00"/>
    <s v="Prachuap"/>
    <s v="Thai Port"/>
    <n v="1.69"/>
    <s v="Win"/>
    <n v="0.68"/>
  </r>
  <r>
    <x v="18"/>
    <x v="21"/>
    <d v="2022-03-05T11:40:00"/>
    <s v="LKS Lodz"/>
    <s v="Korona Kielce"/>
    <n v="1.8"/>
    <s v="Win"/>
    <n v="0.78"/>
  </r>
  <r>
    <x v="11"/>
    <x v="7"/>
    <d v="2022-03-05T12:00:00"/>
    <s v="Prijedor"/>
    <s v="Leotar"/>
    <n v="1.73"/>
    <s v="Lose"/>
    <n v="-1"/>
  </r>
  <r>
    <x v="13"/>
    <x v="12"/>
    <d v="2022-03-05T12:00:00"/>
    <s v="TB Berlin"/>
    <s v="Meuselwitz"/>
    <n v="2.2000000000000002"/>
    <s v="Lose"/>
    <n v="-1"/>
  </r>
  <r>
    <x v="26"/>
    <x v="22"/>
    <d v="2022-03-05T12:30:00"/>
    <s v="Harrogate"/>
    <s v="Hartlepool"/>
    <n v="1.84"/>
    <s v="Lose"/>
    <n v="-1"/>
  </r>
  <r>
    <x v="13"/>
    <x v="11"/>
    <d v="2022-03-05T12:30:00"/>
    <s v="Sandhausen"/>
    <s v="Hannover"/>
    <n v="1.84"/>
    <s v="Lose"/>
    <n v="-1"/>
  </r>
  <r>
    <x v="13"/>
    <x v="36"/>
    <d v="2022-03-05T13:00:00"/>
    <s v="Schott Mainz"/>
    <s v="FC 08 Homburg"/>
    <n v="2.15"/>
    <s v="Lose"/>
    <n v="-1"/>
  </r>
  <r>
    <x v="28"/>
    <x v="35"/>
    <d v="2022-03-05T13:00:00"/>
    <s v="Parma"/>
    <s v="Reggina 1914"/>
    <n v="1.81"/>
    <s v="Win"/>
    <n v="0.79"/>
  </r>
  <r>
    <x v="3"/>
    <x v="3"/>
    <d v="2022-03-05T13:00:00"/>
    <s v="Cherno More"/>
    <s v="Pirin Blagoevgrad"/>
    <n v="1.95"/>
    <s v="Win"/>
    <n v="0.93"/>
  </r>
  <r>
    <x v="13"/>
    <x v="37"/>
    <d v="2022-03-05T13:00:00"/>
    <s v="Rodinghausen"/>
    <s v="Uerdingen"/>
    <n v="2.1800000000000002"/>
    <s v="Win"/>
    <n v="1.1599999999999999"/>
  </r>
  <r>
    <x v="13"/>
    <x v="37"/>
    <d v="2022-03-05T13:00:00"/>
    <s v="Fortuna Koln"/>
    <s v="Homberg"/>
    <n v="2.2999999999999998"/>
    <s v="Win"/>
    <n v="1.27"/>
  </r>
  <r>
    <x v="13"/>
    <x v="36"/>
    <d v="2022-03-05T13:00:00"/>
    <s v="Balingen"/>
    <s v="Sonnenhof Grossaspach"/>
    <n v="2.04"/>
    <s v="Lose"/>
    <n v="-1"/>
  </r>
  <r>
    <x v="13"/>
    <x v="37"/>
    <d v="2022-03-05T13:00:00"/>
    <s v="B. Monchengladbach II"/>
    <s v="Alemannia Aachen"/>
    <n v="1.96"/>
    <s v="Lose"/>
    <n v="-1"/>
  </r>
  <r>
    <x v="13"/>
    <x v="14"/>
    <d v="2022-03-05T13:00:00"/>
    <s v="Eichstatt"/>
    <s v="Rosenheim"/>
    <n v="3"/>
    <s v="Win"/>
    <n v="1.96"/>
  </r>
  <r>
    <x v="13"/>
    <x v="37"/>
    <d v="2022-03-05T13:00:00"/>
    <s v="Dusseldorf II"/>
    <s v="Bonner"/>
    <n v="2.5"/>
    <s v="Lose"/>
    <n v="-1"/>
  </r>
  <r>
    <x v="13"/>
    <x v="16"/>
    <d v="2022-03-05T13:00:00"/>
    <s v="Wehen"/>
    <s v="Wurzburger Kickers"/>
    <n v="1.87"/>
    <s v="Win"/>
    <n v="0.85"/>
  </r>
  <r>
    <x v="28"/>
    <x v="35"/>
    <d v="2022-03-05T13:00:00"/>
    <s v="Cittadella"/>
    <s v="Monza"/>
    <n v="1.68"/>
    <s v="Lose"/>
    <n v="-1"/>
  </r>
  <r>
    <x v="13"/>
    <x v="37"/>
    <d v="2022-03-05T13:00:00"/>
    <s v="Straelen"/>
    <s v="Schalke II"/>
    <n v="2.14"/>
    <s v="Lose"/>
    <n v="-1"/>
  </r>
  <r>
    <x v="18"/>
    <x v="31"/>
    <d v="2022-03-05T13:00:00"/>
    <s v="Grodzisk M."/>
    <s v="Pruszkow"/>
    <n v="1.88"/>
    <s v="Win"/>
    <n v="0.86"/>
  </r>
  <r>
    <x v="17"/>
    <x v="18"/>
    <d v="2022-03-05T13:30:00"/>
    <s v="FK Austria Vienna"/>
    <s v="Dornbirn"/>
    <n v="2.16"/>
    <s v="Lose"/>
    <n v="-1"/>
  </r>
  <r>
    <x v="5"/>
    <x v="5"/>
    <d v="2022-03-05T13:45:00"/>
    <s v="Al Nasr"/>
    <s v="Emirates Club"/>
    <n v="2.2599999999999998"/>
    <s v="Lose"/>
    <n v="-1"/>
  </r>
  <r>
    <x v="5"/>
    <x v="5"/>
    <d v="2022-03-05T13:45:00"/>
    <s v="Al Dhafra"/>
    <s v="Khorfakkan"/>
    <n v="2.02"/>
    <s v="Lose"/>
    <n v="-1"/>
  </r>
  <r>
    <x v="30"/>
    <x v="40"/>
    <d v="2022-03-05T14:00:00"/>
    <s v="FK Pardubice"/>
    <s v="Ceske Budejovice"/>
    <n v="1.89"/>
    <s v="Lose"/>
    <n v="-1"/>
  </r>
  <r>
    <x v="30"/>
    <x v="40"/>
    <d v="2022-03-05T14:00:00"/>
    <s v="Sigma Olomouc"/>
    <s v="Bohemians 1905"/>
    <n v="1.82"/>
    <s v="Win"/>
    <n v="0.8"/>
  </r>
  <r>
    <x v="43"/>
    <x v="7"/>
    <d v="2022-03-05T14:00:00"/>
    <s v="Kazma SC"/>
    <s v="Al Naser"/>
    <n v="1.81"/>
    <s v="Lose"/>
    <n v="-1"/>
  </r>
  <r>
    <x v="18"/>
    <x v="20"/>
    <d v="2022-03-05T14:00:00"/>
    <s v="Termalica B-B."/>
    <s v="Warta Poznan"/>
    <n v="1.6"/>
    <s v="Win"/>
    <n v="0.59"/>
  </r>
  <r>
    <x v="34"/>
    <x v="50"/>
    <d v="2022-03-05T14:00:00"/>
    <s v="East Bengal"/>
    <s v="Bengaluru"/>
    <n v="2.5499999999999998"/>
    <s v="Win"/>
    <n v="1.55"/>
  </r>
  <r>
    <x v="13"/>
    <x v="19"/>
    <d v="2022-03-05T14:30:00"/>
    <s v="Bochum"/>
    <s v="Greuther Furth"/>
    <n v="1.94"/>
    <s v="Lose"/>
    <n v="-1"/>
  </r>
  <r>
    <x v="25"/>
    <x v="32"/>
    <d v="2022-03-05T14:30:00"/>
    <s v="Cibalia"/>
    <s v="Jarun"/>
    <n v="1.58"/>
    <s v="Lose"/>
    <n v="-1"/>
  </r>
  <r>
    <x v="26"/>
    <x v="44"/>
    <d v="2022-03-05T15:00:00"/>
    <s v="Chester"/>
    <s v="Chorley"/>
    <n v="2.14"/>
    <s v="Lose"/>
    <n v="-1"/>
  </r>
  <r>
    <x v="26"/>
    <x v="22"/>
    <d v="2022-03-05T15:00:00"/>
    <s v="Leyton Orient"/>
    <s v="Stevenage"/>
    <n v="1.67"/>
    <s v="Lose"/>
    <n v="-1"/>
  </r>
  <r>
    <x v="26"/>
    <x v="41"/>
    <d v="2022-03-05T15:00:00"/>
    <s v="Portsmouth"/>
    <s v="Accrington"/>
    <n v="2.02"/>
    <s v="Lose"/>
    <n v="-1"/>
  </r>
  <r>
    <x v="19"/>
    <x v="47"/>
    <d v="2022-03-05T15:00:00"/>
    <s v="Ross County"/>
    <s v="St. Mirren"/>
    <n v="1.68"/>
    <s v="Win"/>
    <n v="0.67"/>
  </r>
  <r>
    <x v="19"/>
    <x v="43"/>
    <d v="2022-03-05T15:00:00"/>
    <s v="Arbroath"/>
    <s v="Dunfermline"/>
    <n v="1.71"/>
    <s v="Win"/>
    <n v="0.7"/>
  </r>
  <r>
    <x v="19"/>
    <x v="47"/>
    <d v="2022-03-05T15:00:00"/>
    <s v="Motherwell"/>
    <s v="Dundee FC"/>
    <n v="1.7"/>
    <s v="Win"/>
    <n v="0.69"/>
  </r>
  <r>
    <x v="26"/>
    <x v="41"/>
    <d v="2022-03-05T15:00:00"/>
    <s v="Fleetwood Town"/>
    <s v="Ipswich"/>
    <n v="1.7"/>
    <s v="Win"/>
    <n v="0.69"/>
  </r>
  <r>
    <x v="26"/>
    <x v="22"/>
    <d v="2022-03-05T15:00:00"/>
    <s v="Colchester"/>
    <s v="Port Vale"/>
    <n v="1.62"/>
    <s v="Win"/>
    <n v="0.61"/>
  </r>
  <r>
    <x v="26"/>
    <x v="41"/>
    <d v="2022-03-05T15:00:00"/>
    <s v="Cheltenham"/>
    <s v="Doncaster"/>
    <n v="2.04"/>
    <s v="Lose"/>
    <n v="-1"/>
  </r>
  <r>
    <x v="26"/>
    <x v="41"/>
    <d v="2022-03-05T15:00:00"/>
    <s v="Gillingham FC"/>
    <s v="Bolton"/>
    <n v="1.81"/>
    <s v="Lose"/>
    <n v="-1"/>
  </r>
  <r>
    <x v="26"/>
    <x v="44"/>
    <d v="2022-03-05T15:00:00"/>
    <s v="Darlington"/>
    <s v="Blyth Spartans"/>
    <n v="2.38"/>
    <s v="Win"/>
    <n v="1.35"/>
  </r>
  <r>
    <x v="26"/>
    <x v="45"/>
    <d v="2022-03-05T15:00:00"/>
    <s v="Havant &amp; Waterlooville"/>
    <s v="Chelmsford"/>
    <n v="2.14"/>
    <s v="Lose"/>
    <n v="-1"/>
  </r>
  <r>
    <x v="26"/>
    <x v="45"/>
    <d v="2022-03-05T15:00:00"/>
    <s v="Oxford City"/>
    <s v="Tonbridge"/>
    <n v="1.91"/>
    <s v="Lose"/>
    <n v="-1"/>
  </r>
  <r>
    <x v="26"/>
    <x v="22"/>
    <d v="2022-03-05T15:00:00"/>
    <s v="Salford"/>
    <s v="Forest Green"/>
    <n v="1.7"/>
    <s v="Win"/>
    <n v="0.69"/>
  </r>
  <r>
    <x v="26"/>
    <x v="42"/>
    <d v="2022-03-05T15:00:00"/>
    <s v="Eastleigh"/>
    <s v="Wealdstone"/>
    <n v="1.78"/>
    <s v="Lose"/>
    <n v="-1"/>
  </r>
  <r>
    <x v="19"/>
    <x v="43"/>
    <d v="2022-03-05T15:00:00"/>
    <s v="Queen of South"/>
    <s v="Morton"/>
    <n v="1.67"/>
    <s v="Lose"/>
    <n v="-1"/>
  </r>
  <r>
    <x v="26"/>
    <x v="43"/>
    <d v="2022-03-05T15:00:00"/>
    <s v="Derby"/>
    <s v="Barnsley"/>
    <n v="1.58"/>
    <s v="Win"/>
    <n v="0.56999999999999995"/>
  </r>
  <r>
    <x v="26"/>
    <x v="7"/>
    <d v="2022-03-05T15:00:00"/>
    <s v="Burnley"/>
    <s v="Chelsea"/>
    <n v="1.79"/>
    <s v="Lose"/>
    <n v="-1"/>
  </r>
  <r>
    <x v="26"/>
    <x v="45"/>
    <d v="2022-03-05T15:00:00"/>
    <s v="Braintree"/>
    <s v="Chippenham Town"/>
    <n v="1.94"/>
    <s v="Win"/>
    <n v="0.92"/>
  </r>
  <r>
    <x v="26"/>
    <x v="41"/>
    <d v="2022-03-05T15:00:00"/>
    <s v="Wigan"/>
    <s v="AFC Wimbledon"/>
    <n v="1.98"/>
    <s v="Win"/>
    <n v="0.96"/>
  </r>
  <r>
    <x v="26"/>
    <x v="7"/>
    <d v="2022-03-05T15:00:00"/>
    <s v="Newcastle Utd"/>
    <s v="Brighton"/>
    <n v="1.65"/>
    <s v="Lose"/>
    <n v="-1"/>
  </r>
  <r>
    <x v="26"/>
    <x v="42"/>
    <d v="2022-03-05T15:00:00"/>
    <s v="Grimsby Town"/>
    <s v="Woking"/>
    <n v="1.95"/>
    <s v="Win"/>
    <n v="0.93"/>
  </r>
  <r>
    <x v="19"/>
    <x v="41"/>
    <d v="2022-03-05T15:00:00"/>
    <s v="Clyde"/>
    <s v="Falkirk"/>
    <n v="2.1800000000000002"/>
    <s v="Win"/>
    <n v="1.1599999999999999"/>
  </r>
  <r>
    <x v="19"/>
    <x v="41"/>
    <d v="2022-03-05T15:00:00"/>
    <s v="Montrose"/>
    <s v="East Fife"/>
    <n v="2.1800000000000002"/>
    <s v="Win"/>
    <n v="1.1599999999999999"/>
  </r>
  <r>
    <x v="26"/>
    <x v="41"/>
    <d v="2022-03-05T15:00:00"/>
    <s v="Charlton"/>
    <s v="Sunderland"/>
    <n v="1.88"/>
    <s v="Win"/>
    <n v="0.86"/>
  </r>
  <r>
    <x v="26"/>
    <x v="43"/>
    <d v="2022-03-05T15:00:00"/>
    <s v="QPR"/>
    <s v="Cardiff"/>
    <n v="1.71"/>
    <s v="Lose"/>
    <n v="-1"/>
  </r>
  <r>
    <x v="26"/>
    <x v="44"/>
    <d v="2022-03-05T15:00:00"/>
    <s v="Curzon"/>
    <s v="Gloucester City"/>
    <n v="1.98"/>
    <s v="Lose"/>
    <n v="-1"/>
  </r>
  <r>
    <x v="26"/>
    <x v="42"/>
    <d v="2022-03-05T15:00:00"/>
    <s v="Barnet"/>
    <s v="Dover Ath."/>
    <n v="2.02"/>
    <s v="Lose"/>
    <n v="-1"/>
  </r>
  <r>
    <x v="26"/>
    <x v="43"/>
    <d v="2022-03-05T15:00:00"/>
    <s v="Preston"/>
    <s v="Bournemouth"/>
    <n v="1.79"/>
    <s v="Lose"/>
    <n v="-1"/>
  </r>
  <r>
    <x v="20"/>
    <x v="23"/>
    <d v="2022-03-05T15:00:00"/>
    <s v="Huesca"/>
    <s v="Las Palmas"/>
    <n v="1.92"/>
    <s v="Win"/>
    <n v="0.9"/>
  </r>
  <r>
    <x v="26"/>
    <x v="43"/>
    <d v="2022-03-05T15:00:00"/>
    <s v="Swansea"/>
    <s v="Coventry"/>
    <n v="1.67"/>
    <s v="Lose"/>
    <n v="-1"/>
  </r>
  <r>
    <x v="26"/>
    <x v="22"/>
    <d v="2022-03-05T15:00:00"/>
    <s v="Crawley Town"/>
    <s v="Scunthorpe"/>
    <n v="1.94"/>
    <s v="Win"/>
    <n v="0.92"/>
  </r>
  <r>
    <x v="26"/>
    <x v="22"/>
    <d v="2022-03-05T15:00:00"/>
    <s v="Barrow"/>
    <s v="Walsall"/>
    <n v="1.54"/>
    <s v="Win"/>
    <n v="0.53"/>
  </r>
  <r>
    <x v="26"/>
    <x v="44"/>
    <d v="2022-03-05T15:00:00"/>
    <s v="Hereford"/>
    <s v="York"/>
    <n v="1.87"/>
    <s v="Win"/>
    <n v="0.85"/>
  </r>
  <r>
    <x v="26"/>
    <x v="7"/>
    <d v="2022-03-05T15:00:00"/>
    <s v="Wolves"/>
    <s v="Crystal Palace"/>
    <n v="1.53"/>
    <s v="Win"/>
    <n v="0.52"/>
  </r>
  <r>
    <x v="26"/>
    <x v="22"/>
    <d v="2022-03-05T15:00:00"/>
    <s v="Sutton"/>
    <s v="Rochdale"/>
    <n v="1.84"/>
    <s v="Lose"/>
    <n v="-1"/>
  </r>
  <r>
    <x v="20"/>
    <x v="23"/>
    <d v="2022-03-05T15:00:00"/>
    <s v="Fuenlabrada"/>
    <s v="Burgos CF"/>
    <n v="1.54"/>
    <s v="Lose"/>
    <n v="-1"/>
  </r>
  <r>
    <x v="26"/>
    <x v="44"/>
    <d v="2022-03-05T15:00:00"/>
    <s v="Gateshead"/>
    <s v="Kidderminster"/>
    <n v="2.14"/>
    <s v="Lose"/>
    <n v="-1"/>
  </r>
  <r>
    <x v="26"/>
    <x v="7"/>
    <d v="2022-03-05T15:00:00"/>
    <s v="Aston Villa"/>
    <s v="Southampton"/>
    <n v="2.06"/>
    <s v="Lose"/>
    <n v="-1"/>
  </r>
  <r>
    <x v="26"/>
    <x v="41"/>
    <d v="2022-03-05T15:00:00"/>
    <s v="Plymouth"/>
    <s v="Morecambe"/>
    <n v="2.2799999999999998"/>
    <s v="Win"/>
    <n v="1.25"/>
  </r>
  <r>
    <x v="26"/>
    <x v="44"/>
    <d v="2022-03-05T15:00:00"/>
    <s v="Fylde"/>
    <s v="Bradford PA"/>
    <n v="2.52"/>
    <s v="Win"/>
    <n v="1.49"/>
  </r>
  <r>
    <x v="26"/>
    <x v="43"/>
    <d v="2022-03-05T15:00:00"/>
    <s v="Reading"/>
    <s v="Millwall"/>
    <n v="1.75"/>
    <s v="Win"/>
    <n v="0.73"/>
  </r>
  <r>
    <x v="26"/>
    <x v="41"/>
    <d v="2022-03-05T15:00:00"/>
    <s v="Cambridge Utd"/>
    <s v="Shrewsbury"/>
    <n v="1.59"/>
    <s v="Win"/>
    <n v="0.57999999999999996"/>
  </r>
  <r>
    <x v="19"/>
    <x v="47"/>
    <d v="2022-03-05T15:00:00"/>
    <s v="Dundee Utd"/>
    <s v="Hearts"/>
    <n v="1.8"/>
    <s v="Lose"/>
    <n v="-1"/>
  </r>
  <r>
    <x v="39"/>
    <x v="7"/>
    <d v="2022-03-05T15:15:00"/>
    <s v="Neftci Baku"/>
    <s v="Sabail"/>
    <n v="1.96"/>
    <s v="Win"/>
    <n v="0.94"/>
  </r>
  <r>
    <x v="20"/>
    <x v="61"/>
    <d v="2022-03-05T15:45:00"/>
    <s v="Cayon"/>
    <s v="Naxara"/>
    <n v="1.6"/>
    <s v="Win"/>
    <n v="0.59"/>
  </r>
  <r>
    <x v="23"/>
    <x v="29"/>
    <d v="2022-03-05T16:00:00"/>
    <s v="Ankaragucu"/>
    <s v="Bandirmaspor"/>
    <n v="1.78"/>
    <s v="Win"/>
    <n v="0.76"/>
  </r>
  <r>
    <x v="23"/>
    <x v="34"/>
    <d v="2022-03-05T16:00:00"/>
    <s v="Konyaspor"/>
    <s v="Galatasaray"/>
    <n v="2"/>
    <s v="Win"/>
    <n v="0.98"/>
  </r>
  <r>
    <x v="2"/>
    <x v="39"/>
    <d v="2022-03-05T16:00:00"/>
    <s v="Sakhnin"/>
    <s v="Hapoel Hadera"/>
    <n v="1.53"/>
    <s v="Win"/>
    <n v="0.52"/>
  </r>
  <r>
    <x v="17"/>
    <x v="19"/>
    <d v="2022-03-05T16:00:00"/>
    <s v="Salzburg"/>
    <s v="Altach"/>
    <n v="3.6"/>
    <s v="Lose"/>
    <n v="-1"/>
  </r>
  <r>
    <x v="20"/>
    <x v="61"/>
    <d v="2022-03-05T16:00:00"/>
    <s v="AD San Juan"/>
    <s v="Mutilvera"/>
    <n v="1.55"/>
    <s v="Lose"/>
    <n v="-1"/>
  </r>
  <r>
    <x v="34"/>
    <x v="50"/>
    <d v="2022-03-05T16:00:00"/>
    <s v="Hyderabad"/>
    <s v="Mumbai City"/>
    <n v="2.1"/>
    <s v="Lose"/>
    <n v="-1"/>
  </r>
  <r>
    <x v="5"/>
    <x v="5"/>
    <d v="2022-03-05T16:15:00"/>
    <s v="Ajman"/>
    <s v="Bani Yas"/>
    <n v="2.12"/>
    <s v="Win"/>
    <n v="1.1000000000000001"/>
  </r>
  <r>
    <x v="18"/>
    <x v="20"/>
    <d v="2022-03-05T16:30:00"/>
    <s v="Zaglebie"/>
    <s v="Piast Gliwice"/>
    <n v="1.76"/>
    <s v="Win"/>
    <n v="0.74"/>
  </r>
  <r>
    <x v="43"/>
    <x v="7"/>
    <d v="2022-03-05T16:30:00"/>
    <s v="Al Salmiya"/>
    <s v="Al Arabi"/>
    <n v="2"/>
    <s v="Lose"/>
    <n v="-1"/>
  </r>
  <r>
    <x v="20"/>
    <x v="61"/>
    <d v="2022-03-05T16:30:00"/>
    <s v="CD Ardoi"/>
    <s v="Sestao"/>
    <n v="1.82"/>
    <s v="Win"/>
    <n v="0.8"/>
  </r>
  <r>
    <x v="40"/>
    <x v="67"/>
    <d v="2022-03-05T17:00:00"/>
    <s v="Kriens"/>
    <s v="Thun"/>
    <n v="2.3199999999999998"/>
    <s v="Win"/>
    <n v="1.29"/>
  </r>
  <r>
    <x v="18"/>
    <x v="21"/>
    <d v="2022-03-05T17:00:00"/>
    <s v="R. Rzeszow"/>
    <s v="GKS Jastrzebie"/>
    <n v="1.75"/>
    <s v="Win"/>
    <n v="0.73"/>
  </r>
  <r>
    <x v="28"/>
    <x v="56"/>
    <d v="2022-03-05T17:00:00"/>
    <s v="AS Roma"/>
    <s v="Atalanta"/>
    <n v="2.2000000000000002"/>
    <s v="Win"/>
    <n v="1.18"/>
  </r>
  <r>
    <x v="15"/>
    <x v="13"/>
    <d v="2022-03-05T17:00:00"/>
    <s v="Boulogne"/>
    <s v="Avranches"/>
    <n v="1.64"/>
    <s v="Lose"/>
    <n v="-1"/>
  </r>
  <r>
    <x v="18"/>
    <x v="31"/>
    <d v="2022-03-05T17:00:00"/>
    <s v="Elblag"/>
    <s v="Ostroda"/>
    <n v="1.88"/>
    <s v="Win"/>
    <n v="0.86"/>
  </r>
  <r>
    <x v="20"/>
    <x v="61"/>
    <d v="2022-03-05T17:00:00"/>
    <s v="Arenas Club"/>
    <s v="Logrones Promesas"/>
    <n v="1.64"/>
    <s v="Win"/>
    <n v="0.63"/>
  </r>
  <r>
    <x v="40"/>
    <x v="52"/>
    <d v="2022-03-05T17:00:00"/>
    <s v="Young Boys"/>
    <s v="Luzern"/>
    <n v="2.94"/>
    <s v="Lose"/>
    <n v="-1"/>
  </r>
  <r>
    <x v="20"/>
    <x v="61"/>
    <d v="2022-03-05T17:00:00"/>
    <s v="Laredo"/>
    <s v="Tropezon"/>
    <n v="1.68"/>
    <s v="Lose"/>
    <n v="-1"/>
  </r>
  <r>
    <x v="26"/>
    <x v="7"/>
    <d v="2022-03-05T17:30:00"/>
    <s v="Liverpool"/>
    <s v="West Ham"/>
    <n v="2.88"/>
    <s v="Win"/>
    <n v="1.84"/>
  </r>
  <r>
    <x v="20"/>
    <x v="38"/>
    <d v="2022-03-05T17:30:00"/>
    <s v="Valencia"/>
    <s v="Granada CF"/>
    <n v="1.96"/>
    <s v="Lose"/>
    <n v="-1"/>
  </r>
  <r>
    <x v="2"/>
    <x v="39"/>
    <d v="2022-03-05T17:50:00"/>
    <s v="Hapoel Katamon"/>
    <s v="Hapoel Tel Aviv"/>
    <n v="1.55"/>
    <s v="Win"/>
    <n v="0.54"/>
  </r>
  <r>
    <x v="15"/>
    <x v="13"/>
    <d v="2022-03-05T18:00:00"/>
    <s v="Orleans"/>
    <s v="Villefranche"/>
    <n v="1.52"/>
    <s v="Lose"/>
    <n v="-1"/>
  </r>
  <r>
    <x v="15"/>
    <x v="54"/>
    <d v="2022-03-05T18:00:00"/>
    <s v="Bastia"/>
    <s v="Valenciennes"/>
    <n v="1.58"/>
    <s v="Win"/>
    <n v="0.56999999999999995"/>
  </r>
  <r>
    <x v="15"/>
    <x v="54"/>
    <d v="2022-03-05T18:00:00"/>
    <s v="Rodez"/>
    <s v="Auxerre"/>
    <n v="1.58"/>
    <s v="Lose"/>
    <n v="-1"/>
  </r>
  <r>
    <x v="15"/>
    <x v="13"/>
    <d v="2022-03-05T18:00:00"/>
    <s v="Bourg Peronnas"/>
    <s v="Sete"/>
    <n v="1.72"/>
    <s v="Win"/>
    <n v="0.71"/>
  </r>
  <r>
    <x v="20"/>
    <x v="51"/>
    <d v="2022-03-05T18:00:00"/>
    <s v="Bergantinos"/>
    <s v="Leganes B"/>
    <n v="1.68"/>
    <s v="Win"/>
    <n v="0.67"/>
  </r>
  <r>
    <x v="15"/>
    <x v="54"/>
    <d v="2022-03-05T18:00:00"/>
    <s v="Nancy"/>
    <s v="Grenoble"/>
    <n v="1.6"/>
    <s v="Win"/>
    <n v="0.59"/>
  </r>
  <r>
    <x v="15"/>
    <x v="54"/>
    <d v="2022-03-05T18:00:00"/>
    <s v="Pau"/>
    <s v="Amiens"/>
    <n v="1.64"/>
    <s v="Lose"/>
    <n v="-1"/>
  </r>
  <r>
    <x v="15"/>
    <x v="54"/>
    <d v="2022-03-05T18:00:00"/>
    <s v="Sochaux"/>
    <s v="Guingamp"/>
    <n v="1.58"/>
    <s v="Win"/>
    <n v="0.56999999999999995"/>
  </r>
  <r>
    <x v="15"/>
    <x v="13"/>
    <d v="2022-03-05T18:00:00"/>
    <s v="Laval"/>
    <s v="Creteil"/>
    <n v="1.7"/>
    <s v="Lose"/>
    <n v="-1"/>
  </r>
  <r>
    <x v="36"/>
    <x v="55"/>
    <d v="2022-03-05T18:30:00"/>
    <s v="Honved"/>
    <s v="Debrecen"/>
    <n v="2.08"/>
    <s v="Lose"/>
    <n v="-1"/>
  </r>
  <r>
    <x v="18"/>
    <x v="20"/>
    <d v="2022-03-05T19:00:00"/>
    <s v="Lechia Gdansk"/>
    <s v="Wisla"/>
    <n v="2.08"/>
    <s v="Win"/>
    <n v="1.06"/>
  </r>
  <r>
    <x v="18"/>
    <x v="21"/>
    <d v="2022-03-05T19:30:00"/>
    <s v="Sandecja Nowy S."/>
    <s v="Tychy"/>
    <n v="1.77"/>
    <s v="Lose"/>
    <n v="-1"/>
  </r>
  <r>
    <x v="20"/>
    <x v="38"/>
    <d v="2022-03-05T20:00:00"/>
    <s v="Real Madrid"/>
    <s v="Real Sociedad"/>
    <n v="2.2000000000000002"/>
    <s v="Lose"/>
    <n v="-1"/>
  </r>
  <r>
    <x v="38"/>
    <x v="58"/>
    <d v="2022-03-05T20:00:00"/>
    <s v="Grecia"/>
    <s v="Santos DG"/>
    <n v="1.94"/>
    <s v="Win"/>
    <n v="0.92"/>
  </r>
  <r>
    <x v="15"/>
    <x v="57"/>
    <d v="2022-03-05T20:00:00"/>
    <s v="Nice"/>
    <s v="Paris SG"/>
    <n v="2.2200000000000002"/>
    <s v="Win"/>
    <n v="1.2"/>
  </r>
  <r>
    <x v="21"/>
    <x v="24"/>
    <d v="2022-03-05T20:30:00"/>
    <s v="Sporting"/>
    <s v="Arouca"/>
    <n v="2.2400000000000002"/>
    <s v="Win"/>
    <n v="1.22"/>
  </r>
  <r>
    <x v="44"/>
    <x v="72"/>
    <d v="2022-03-05T21:00:00"/>
    <s v="Export Sebaco"/>
    <s v="Diriangen"/>
    <n v="2.5"/>
    <s v="Lose"/>
    <n v="-1"/>
  </r>
  <r>
    <x v="37"/>
    <x v="58"/>
    <d v="2022-03-05T21:00:00"/>
    <s v="Atletico Marte"/>
    <s v="Metapan"/>
    <n v="1.51"/>
    <s v="Win"/>
    <n v="0.5"/>
  </r>
  <r>
    <x v="0"/>
    <x v="0"/>
    <d v="2022-03-06T03:00:00"/>
    <s v="Cruz Azul"/>
    <s v="Puebla"/>
    <n v="1.56"/>
    <s v="Lose"/>
    <n v="-1"/>
  </r>
  <r>
    <x v="0"/>
    <x v="0"/>
    <d v="2022-03-06T03:00:00"/>
    <s v="Guadalajara Chivas"/>
    <s v="Santos Laguna"/>
    <n v="1.68"/>
    <s v="Win"/>
    <n v="0.67"/>
  </r>
  <r>
    <x v="20"/>
    <x v="62"/>
    <d v="2022-03-06T10:00:00"/>
    <s v="Cacereno"/>
    <s v="San Fernando"/>
    <n v="1.77"/>
    <s v="Lose"/>
    <n v="-1"/>
  </r>
  <r>
    <x v="1"/>
    <x v="1"/>
    <d v="2022-03-06T10:00:00"/>
    <s v="BKMA"/>
    <s v="Artsakh"/>
    <n v="1.86"/>
    <s v="Win"/>
    <n v="0.87"/>
  </r>
  <r>
    <x v="23"/>
    <x v="29"/>
    <d v="2022-03-06T10:30:00"/>
    <s v="Adanaspor AS"/>
    <s v="Manisa"/>
    <n v="1.79"/>
    <s v="Win"/>
    <n v="0.77"/>
  </r>
  <r>
    <x v="20"/>
    <x v="63"/>
    <d v="2022-03-06T11:00:00"/>
    <s v="Prat"/>
    <s v="Huesca B"/>
    <n v="1.67"/>
    <s v="Win"/>
    <n v="0.66"/>
  </r>
  <r>
    <x v="20"/>
    <x v="63"/>
    <d v="2022-03-06T11:00:00"/>
    <s v="CE Europa"/>
    <s v="Pena Deportina"/>
    <n v="1.61"/>
    <s v="Win"/>
    <n v="0.62"/>
  </r>
  <r>
    <x v="20"/>
    <x v="62"/>
    <d v="2022-03-06T11:00:00"/>
    <s v="Villanovense"/>
    <s v="Tamaraceite"/>
    <n v="1.62"/>
    <s v="Lose"/>
    <n v="-1"/>
  </r>
  <r>
    <x v="24"/>
    <x v="28"/>
    <d v="2022-03-06T11:00:00"/>
    <s v="Pattaya Utd"/>
    <s v="Nakhon Ratchasima"/>
    <n v="1.84"/>
    <s v="Win"/>
    <n v="0.82"/>
  </r>
  <r>
    <x v="24"/>
    <x v="28"/>
    <d v="2022-03-06T11:00:00"/>
    <s v="Suphanburi"/>
    <s v="Nong Bua Pitchaya"/>
    <n v="1.68"/>
    <s v="Lose"/>
    <n v="-1"/>
  </r>
  <r>
    <x v="20"/>
    <x v="63"/>
    <d v="2022-03-06T11:00:00"/>
    <s v="Ebro"/>
    <s v="Formentera"/>
    <n v="1.67"/>
    <s v="Win"/>
    <n v="0.66"/>
  </r>
  <r>
    <x v="18"/>
    <x v="31"/>
    <d v="2022-03-06T11:00:00"/>
    <s v="KKS Kalisz"/>
    <s v="Stezyca"/>
    <n v="1.84"/>
    <s v="Win"/>
    <n v="0.82"/>
  </r>
  <r>
    <x v="20"/>
    <x v="63"/>
    <d v="2022-03-06T11:00:00"/>
    <s v="Andratx"/>
    <s v="Terrassa"/>
    <n v="1.68"/>
    <s v="Win"/>
    <n v="0.67"/>
  </r>
  <r>
    <x v="20"/>
    <x v="62"/>
    <d v="2022-03-06T11:00:00"/>
    <s v="Velez"/>
    <s v="Montijo"/>
    <n v="1.59"/>
    <s v="Lose"/>
    <n v="-1"/>
  </r>
  <r>
    <x v="20"/>
    <x v="63"/>
    <d v="2022-03-06T11:00:00"/>
    <s v="Badalona"/>
    <s v="Ejea"/>
    <n v="1.83"/>
    <s v="Win"/>
    <n v="0.81"/>
  </r>
  <r>
    <x v="42"/>
    <x v="65"/>
    <d v="2022-03-06T11:30:00"/>
    <s v="Mes Rafsanjan"/>
    <s v="Naft Masjed Soleyman"/>
    <n v="1.5"/>
    <s v="Win"/>
    <n v="0.5"/>
  </r>
  <r>
    <x v="18"/>
    <x v="21"/>
    <d v="2022-03-06T11:40:00"/>
    <s v="Legnica"/>
    <s v="Puszcza"/>
    <n v="1.92"/>
    <s v="Lose"/>
    <n v="-1"/>
  </r>
  <r>
    <x v="11"/>
    <x v="7"/>
    <d v="2022-03-06T12:00:00"/>
    <s v="Posusje"/>
    <s v="Sloboda"/>
    <n v="1.62"/>
    <s v="Win"/>
    <n v="0.61"/>
  </r>
  <r>
    <x v="20"/>
    <x v="62"/>
    <d v="2022-03-06T12:00:00"/>
    <s v="Las Palmas B"/>
    <s v="CD Coria"/>
    <n v="1.52"/>
    <s v="Lose"/>
    <n v="-1"/>
  </r>
  <r>
    <x v="3"/>
    <x v="3"/>
    <d v="2022-03-06T12:00:00"/>
    <s v="Levski"/>
    <s v="CSKA Sofia"/>
    <n v="1.76"/>
    <s v="Win"/>
    <n v="0.74"/>
  </r>
  <r>
    <x v="20"/>
    <x v="62"/>
    <d v="2022-03-06T12:00:00"/>
    <s v="Panaderia"/>
    <s v="Cadiz CF B"/>
    <n v="1.58"/>
    <s v="Win"/>
    <n v="0.56999999999999995"/>
  </r>
  <r>
    <x v="15"/>
    <x v="57"/>
    <d v="2022-03-06T12:00:00"/>
    <s v="St Etienne"/>
    <s v="Metz"/>
    <n v="1.75"/>
    <s v="Win"/>
    <n v="0.73"/>
  </r>
  <r>
    <x v="13"/>
    <x v="16"/>
    <d v="2022-03-06T12:00:00"/>
    <s v="Saarbrucken"/>
    <s v="Meppen"/>
    <n v="2.16"/>
    <s v="Win"/>
    <n v="1.1399999999999999"/>
  </r>
  <r>
    <x v="13"/>
    <x v="11"/>
    <d v="2022-03-06T12:30:00"/>
    <s v="Aue"/>
    <s v="Regensburg"/>
    <n v="2.2599999999999998"/>
    <s v="Win"/>
    <n v="1.23"/>
  </r>
  <r>
    <x v="24"/>
    <x v="28"/>
    <d v="2022-03-06T12:30:00"/>
    <s v="BEC Tero Sasana"/>
    <s v="Muang Thong Utd"/>
    <n v="1.82"/>
    <s v="Win"/>
    <n v="0.8"/>
  </r>
  <r>
    <x v="13"/>
    <x v="36"/>
    <d v="2022-03-06T13:00:00"/>
    <s v="Hoffenheim II"/>
    <s v="TuS RW Koblenz"/>
    <n v="2.12"/>
    <s v="Win"/>
    <n v="1.1000000000000001"/>
  </r>
  <r>
    <x v="20"/>
    <x v="38"/>
    <d v="2022-03-06T13:00:00"/>
    <s v="Cadiz CF"/>
    <s v="Rayo Vallecano"/>
    <n v="1.57"/>
    <s v="Win"/>
    <n v="0.56000000000000005"/>
  </r>
  <r>
    <x v="23"/>
    <x v="29"/>
    <d v="2022-03-06T13:00:00"/>
    <s v="Tuzlaspor"/>
    <s v="Istanbulspor AS"/>
    <n v="1.73"/>
    <s v="Win"/>
    <n v="0.72"/>
  </r>
  <r>
    <x v="13"/>
    <x v="36"/>
    <d v="2022-03-06T13:00:00"/>
    <s v="Walldorf"/>
    <s v="Kickers Offenbach"/>
    <n v="1.99"/>
    <s v="Lose"/>
    <n v="-1"/>
  </r>
  <r>
    <x v="23"/>
    <x v="34"/>
    <d v="2022-03-06T13:00:00"/>
    <s v="Karagumruk"/>
    <s v="Altay"/>
    <n v="2.04"/>
    <s v="Win"/>
    <n v="1.02"/>
  </r>
  <r>
    <x v="20"/>
    <x v="23"/>
    <d v="2022-03-06T13:00:00"/>
    <s v="Lugo"/>
    <s v="Alcorcon"/>
    <n v="1.5"/>
    <s v="Win"/>
    <n v="0.49"/>
  </r>
  <r>
    <x v="39"/>
    <x v="7"/>
    <d v="2022-03-06T13:00:00"/>
    <s v="Inter Baku"/>
    <s v="Sabah Baku"/>
    <n v="1.76"/>
    <s v="Win"/>
    <n v="0.74"/>
  </r>
  <r>
    <x v="36"/>
    <x v="59"/>
    <d v="2022-03-06T13:00:00"/>
    <s v="Budaorsi SC"/>
    <s v="III. Keruleti TVE"/>
    <n v="1.72"/>
    <s v="Win"/>
    <n v="0.73"/>
  </r>
  <r>
    <x v="12"/>
    <x v="10"/>
    <d v="2022-03-06T13:00:00"/>
    <s v="Fredericia"/>
    <s v="Jammerbugt"/>
    <n v="2.52"/>
    <s v="Lose"/>
    <n v="-1"/>
  </r>
  <r>
    <x v="40"/>
    <x v="52"/>
    <d v="2022-03-06T13:15:00"/>
    <s v="Lugano"/>
    <s v="Basel"/>
    <n v="2.12"/>
    <s v="Win"/>
    <n v="1.1000000000000001"/>
  </r>
  <r>
    <x v="13"/>
    <x v="14"/>
    <d v="2022-03-06T13:30:00"/>
    <s v="Nurnberg II"/>
    <s v="Buchbach"/>
    <n v="2.2200000000000002"/>
    <s v="Win"/>
    <n v="1.2"/>
  </r>
  <r>
    <x v="18"/>
    <x v="20"/>
    <d v="2022-03-06T14:00:00"/>
    <s v="Gornik Z."/>
    <s v="Cracovia"/>
    <n v="1.71"/>
    <s v="Lose"/>
    <n v="-1"/>
  </r>
  <r>
    <x v="34"/>
    <x v="50"/>
    <d v="2022-03-06T14:00:00"/>
    <s v="Goa"/>
    <s v="Kerala Blasters"/>
    <n v="2.15"/>
    <s v="Lose"/>
    <n v="-1"/>
  </r>
  <r>
    <x v="21"/>
    <x v="30"/>
    <d v="2022-03-06T14:00:00"/>
    <s v="Penafiel"/>
    <s v="Chaves"/>
    <n v="1.6"/>
    <s v="Lose"/>
    <n v="-1"/>
  </r>
  <r>
    <x v="15"/>
    <x v="57"/>
    <d v="2022-03-06T14:00:00"/>
    <s v="Reims"/>
    <s v="Strasbourg"/>
    <n v="1.57"/>
    <s v="Win"/>
    <n v="0.56000000000000005"/>
  </r>
  <r>
    <x v="18"/>
    <x v="21"/>
    <d v="2022-03-06T14:00:00"/>
    <s v="Arka Gdynia"/>
    <s v="KS Polkowice"/>
    <n v="2.04"/>
    <s v="Win"/>
    <n v="1.02"/>
  </r>
  <r>
    <x v="10"/>
    <x v="9"/>
    <d v="2022-03-06T14:00:00"/>
    <s v="Tabor Sezana"/>
    <s v="Koper"/>
    <n v="1.8"/>
    <s v="Win"/>
    <n v="0.78"/>
  </r>
  <r>
    <x v="28"/>
    <x v="56"/>
    <d v="2022-03-06T14:00:00"/>
    <s v="Bologna"/>
    <s v="Torino"/>
    <n v="1.82"/>
    <s v="Win"/>
    <n v="0.8"/>
  </r>
  <r>
    <x v="30"/>
    <x v="40"/>
    <d v="2022-03-06T14:00:00"/>
    <s v="Teplice"/>
    <s v="Slovacko"/>
    <n v="1.71"/>
    <s v="Win"/>
    <n v="0.7"/>
  </r>
  <r>
    <x v="30"/>
    <x v="40"/>
    <d v="2022-03-06T14:00:00"/>
    <s v="Mlada Boleslav"/>
    <s v="Karvina"/>
    <n v="2.2999999999999998"/>
    <s v="Win"/>
    <n v="1.27"/>
  </r>
  <r>
    <x v="28"/>
    <x v="35"/>
    <d v="2022-03-06T14:30:00"/>
    <s v="Ascoli"/>
    <s v="Frosinone"/>
    <n v="1.71"/>
    <s v="Win"/>
    <n v="0.7"/>
  </r>
  <r>
    <x v="25"/>
    <x v="32"/>
    <d v="2022-03-06T14:30:00"/>
    <s v="Bijelo Brdo"/>
    <s v="Opatija"/>
    <n v="1.7"/>
    <s v="Lose"/>
    <n v="-1"/>
  </r>
  <r>
    <x v="42"/>
    <x v="65"/>
    <d v="2022-03-06T14:30:00"/>
    <s v="Sepahan"/>
    <s v="Fajr Sepasi"/>
    <n v="1.5"/>
    <s v="Win"/>
    <n v="0.5"/>
  </r>
  <r>
    <x v="28"/>
    <x v="35"/>
    <d v="2022-03-06T14:30:00"/>
    <s v="Perugia"/>
    <s v="Lecce"/>
    <n v="1.64"/>
    <s v="Win"/>
    <n v="0.63"/>
  </r>
  <r>
    <x v="20"/>
    <x v="23"/>
    <d v="2022-03-06T15:00:00"/>
    <s v="Ponferradina"/>
    <s v="UD Ibiza-Eivissa"/>
    <n v="1.76"/>
    <s v="Win"/>
    <n v="0.74"/>
  </r>
  <r>
    <x v="20"/>
    <x v="38"/>
    <d v="2022-03-06T15:15:00"/>
    <s v="Elche"/>
    <s v="Barcelona"/>
    <n v="2.2799999999999998"/>
    <s v="Lose"/>
    <n v="-1"/>
  </r>
  <r>
    <x v="21"/>
    <x v="24"/>
    <d v="2022-03-06T15:30:00"/>
    <s v="Moreirense"/>
    <s v="Maritimo"/>
    <n v="1.69"/>
    <s v="Win"/>
    <n v="0.68"/>
  </r>
  <r>
    <x v="9"/>
    <x v="8"/>
    <d v="2022-03-06T15:30:00"/>
    <s v="CFR Cluj"/>
    <s v="Din. Bucuresti"/>
    <n v="2.06"/>
    <s v="Lose"/>
    <n v="-1"/>
  </r>
  <r>
    <x v="21"/>
    <x v="30"/>
    <d v="2022-03-06T15:30:00"/>
    <s v="FC Porto B"/>
    <s v="Academica"/>
    <n v="1.98"/>
    <s v="Lose"/>
    <n v="-1"/>
  </r>
  <r>
    <x v="20"/>
    <x v="51"/>
    <d v="2022-03-06T15:30:00"/>
    <s v="Navalcarnero"/>
    <s v="Arosa SC"/>
    <n v="1.55"/>
    <s v="Lose"/>
    <n v="-1"/>
  </r>
  <r>
    <x v="20"/>
    <x v="51"/>
    <d v="2022-03-06T15:30:00"/>
    <s v="Real Aviles"/>
    <s v="Palencia CA"/>
    <n v="1.59"/>
    <s v="Lose"/>
    <n v="-1"/>
  </r>
  <r>
    <x v="20"/>
    <x v="61"/>
    <d v="2022-03-06T15:30:00"/>
    <s v="Burgos Promesas"/>
    <s v="Gernika Club"/>
    <n v="1.59"/>
    <s v="Lose"/>
    <n v="-1"/>
  </r>
  <r>
    <x v="20"/>
    <x v="63"/>
    <d v="2022-03-06T16:00:00"/>
    <s v="Numancia"/>
    <s v="Brea"/>
    <n v="1.8"/>
    <s v="Win"/>
    <n v="0.78"/>
  </r>
  <r>
    <x v="17"/>
    <x v="19"/>
    <d v="2022-03-06T16:00:00"/>
    <s v="Rapid Vienna"/>
    <s v="A. Klagenfurt"/>
    <n v="2.38"/>
    <s v="Lose"/>
    <n v="-1"/>
  </r>
  <r>
    <x v="36"/>
    <x v="59"/>
    <d v="2022-03-06T16:00:00"/>
    <s v="Haladas"/>
    <s v="Dorogi"/>
    <n v="1.68"/>
    <s v="Win"/>
    <n v="0.67"/>
  </r>
  <r>
    <x v="20"/>
    <x v="61"/>
    <d v="2022-03-06T16:00:00"/>
    <s v="Racing Rioja"/>
    <s v="Osasuna B"/>
    <n v="1.63"/>
    <s v="Win"/>
    <n v="0.62"/>
  </r>
  <r>
    <x v="20"/>
    <x v="51"/>
    <d v="2022-03-06T16:00:00"/>
    <s v="Arenteiro"/>
    <s v="CD Mostoles"/>
    <n v="1.54"/>
    <s v="Lose"/>
    <n v="-1"/>
  </r>
  <r>
    <x v="36"/>
    <x v="59"/>
    <d v="2022-03-06T16:00:00"/>
    <s v="Tiszakecske"/>
    <s v="Budafoki"/>
    <n v="1.68"/>
    <s v="Win"/>
    <n v="0.67"/>
  </r>
  <r>
    <x v="23"/>
    <x v="34"/>
    <d v="2022-03-06T16:00:00"/>
    <s v="Antalyaspor"/>
    <s v="Sivasspor"/>
    <n v="1.66"/>
    <s v="Win"/>
    <n v="0.65"/>
  </r>
  <r>
    <x v="36"/>
    <x v="59"/>
    <d v="2022-03-06T16:00:00"/>
    <s v="Csakvari"/>
    <s v="Pecsi MFC"/>
    <n v="1.9"/>
    <s v="Win"/>
    <n v="0.9"/>
  </r>
  <r>
    <x v="20"/>
    <x v="62"/>
    <d v="2022-03-06T16:00:00"/>
    <s v="Ceuta"/>
    <s v="Xerez D.F.C."/>
    <n v="1.5"/>
    <s v="Win"/>
    <n v="0.5"/>
  </r>
  <r>
    <x v="17"/>
    <x v="19"/>
    <d v="2022-03-06T16:00:00"/>
    <s v="Hartberg"/>
    <s v="Wattens"/>
    <n v="2.16"/>
    <s v="Win"/>
    <n v="1.1399999999999999"/>
  </r>
  <r>
    <x v="23"/>
    <x v="34"/>
    <d v="2022-03-06T16:00:00"/>
    <s v="Fenerbahce"/>
    <s v="Trabzonspor"/>
    <n v="2.06"/>
    <s v="Win"/>
    <n v="1.04"/>
  </r>
  <r>
    <x v="10"/>
    <x v="9"/>
    <d v="2022-03-06T16:30:00"/>
    <s v="Maribor"/>
    <s v="Bravo"/>
    <n v="1.84"/>
    <s v="Lose"/>
    <n v="-1"/>
  </r>
  <r>
    <x v="36"/>
    <x v="55"/>
    <d v="2022-03-06T16:45:00"/>
    <s v="Ferencvaros"/>
    <s v="Kisvarda"/>
    <n v="1.85"/>
    <s v="Lose"/>
    <n v="-1"/>
  </r>
  <r>
    <x v="29"/>
    <x v="7"/>
    <d v="2022-03-06T17:00:00"/>
    <s v="Sliema"/>
    <s v="Birkirkara"/>
    <n v="1.9"/>
    <s v="Win"/>
    <n v="0.88"/>
  </r>
  <r>
    <x v="35"/>
    <x v="52"/>
    <d v="2022-03-06T17:00:00"/>
    <s v="Volos NFC"/>
    <s v="Giannina"/>
    <n v="1.7"/>
    <s v="Win"/>
    <n v="0.69"/>
  </r>
  <r>
    <x v="2"/>
    <x v="39"/>
    <d v="2022-03-06T17:00:00"/>
    <s v="Moadon Sport Ashdod"/>
    <s v="Maccabi Petah Tikva"/>
    <n v="1.78"/>
    <s v="Lose"/>
    <n v="-1"/>
  </r>
  <r>
    <x v="35"/>
    <x v="52"/>
    <d v="2022-03-06T17:00:00"/>
    <s v="AEK Athens FC"/>
    <s v="Asteras Tripolis"/>
    <n v="1.84"/>
    <s v="Lose"/>
    <n v="-1"/>
  </r>
  <r>
    <x v="35"/>
    <x v="52"/>
    <d v="2022-03-06T17:00:00"/>
    <s v="Lamia"/>
    <s v="PAOK"/>
    <n v="1.74"/>
    <s v="Win"/>
    <n v="0.73"/>
  </r>
  <r>
    <x v="20"/>
    <x v="61"/>
    <d v="2022-03-06T17:00:00"/>
    <s v="Real Sociedad C"/>
    <s v="Izarra"/>
    <n v="1.58"/>
    <s v="Win"/>
    <n v="0.56999999999999995"/>
  </r>
  <r>
    <x v="20"/>
    <x v="23"/>
    <d v="2022-03-06T17:15:00"/>
    <s v="Leganes"/>
    <s v="Mirandes"/>
    <n v="1.72"/>
    <s v="Win"/>
    <n v="0.71"/>
  </r>
  <r>
    <x v="4"/>
    <x v="4"/>
    <d v="2022-03-06T17:30:00"/>
    <s v="Vojvodina"/>
    <s v="Backa Topola"/>
    <n v="1.88"/>
    <s v="Win"/>
    <n v="0.86"/>
  </r>
  <r>
    <x v="32"/>
    <x v="48"/>
    <d v="2022-03-06T17:30:00"/>
    <s v="Charleroi"/>
    <s v="St. Liege"/>
    <n v="1.96"/>
    <s v="Win"/>
    <n v="0.94"/>
  </r>
  <r>
    <x v="21"/>
    <x v="30"/>
    <d v="2022-03-06T18:00:00"/>
    <s v="Benfica B"/>
    <s v="Varzim"/>
    <n v="1.82"/>
    <s v="Lose"/>
    <n v="-1"/>
  </r>
  <r>
    <x v="41"/>
    <x v="64"/>
    <d v="2022-03-06T18:00:00"/>
    <s v="Malacateco"/>
    <s v="Antigua"/>
    <n v="1.6"/>
    <s v="Lose"/>
    <n v="-1"/>
  </r>
  <r>
    <x v="2"/>
    <x v="39"/>
    <d v="2022-03-06T18:15:00"/>
    <s v="H. Beer Sheva"/>
    <s v="Hapoel Haifa"/>
    <n v="1.91"/>
    <s v="Lose"/>
    <n v="-1"/>
  </r>
  <r>
    <x v="9"/>
    <x v="8"/>
    <d v="2022-03-06T18:30:00"/>
    <s v="FCSB"/>
    <s v="Voluntari"/>
    <n v="1.64"/>
    <s v="Win"/>
    <n v="0.63"/>
  </r>
  <r>
    <x v="32"/>
    <x v="66"/>
    <d v="2022-03-06T19:00:00"/>
    <s v="Waasland-Beveren"/>
    <s v="Virton"/>
    <n v="2.36"/>
    <s v="Lose"/>
    <n v="-1"/>
  </r>
  <r>
    <x v="15"/>
    <x v="57"/>
    <d v="2022-03-06T19:45:00"/>
    <s v="Marseille"/>
    <s v="Monaco"/>
    <n v="1.93"/>
    <s v="Win"/>
    <n v="0.91"/>
  </r>
  <r>
    <x v="21"/>
    <x v="30"/>
    <d v="2022-03-06T20:15:00"/>
    <s v="Trofense"/>
    <s v="SC Farense"/>
    <n v="1.72"/>
    <s v="Win"/>
    <n v="0.71"/>
  </r>
  <r>
    <x v="21"/>
    <x v="24"/>
    <d v="2022-03-06T20:30:00"/>
    <s v="Guimaraes"/>
    <s v="Famalicao"/>
    <n v="1.89"/>
    <s v="Lose"/>
    <n v="-1"/>
  </r>
  <r>
    <x v="37"/>
    <x v="58"/>
    <d v="2022-03-06T21:00:00"/>
    <s v="Municipal Limeno"/>
    <s v="Chalatenango"/>
    <n v="1.74"/>
    <s v="Win"/>
    <n v="0.73"/>
  </r>
  <r>
    <x v="38"/>
    <x v="58"/>
    <d v="2022-03-06T21:00:00"/>
    <s v="Sporting San Jose"/>
    <s v="Saprissa"/>
    <n v="1.78"/>
    <s v="Win"/>
    <n v="0.76"/>
  </r>
  <r>
    <x v="41"/>
    <x v="64"/>
    <d v="2022-03-06T21:00:00"/>
    <s v="Nueva Concepcion"/>
    <s v="Solola"/>
    <n v="1.88"/>
    <s v="Win"/>
    <n v="0.86"/>
  </r>
  <r>
    <x v="37"/>
    <x v="58"/>
    <d v="2022-03-06T21:15:00"/>
    <s v="Alianza FC"/>
    <s v="Aguila"/>
    <n v="1.68"/>
    <s v="Win"/>
    <n v="0.67"/>
  </r>
  <r>
    <x v="37"/>
    <x v="58"/>
    <d v="2022-03-06T21:15:00"/>
    <s v="FAS"/>
    <s v="Platense Municipal"/>
    <n v="1.98"/>
    <s v="Lose"/>
    <n v="-1"/>
  </r>
  <r>
    <x v="8"/>
    <x v="7"/>
    <d v="2022-03-07T13:00:00"/>
    <s v="National Bank Egypt"/>
    <s v="Misr Elmaqasah"/>
    <n v="1.62"/>
    <s v="Win"/>
    <n v="0.67"/>
  </r>
  <r>
    <x v="3"/>
    <x v="3"/>
    <d v="2022-03-07T13:00:00"/>
    <s v="Arda"/>
    <s v="Beroe"/>
    <n v="1.63"/>
    <s v="Win"/>
    <n v="0.68"/>
  </r>
  <r>
    <x v="4"/>
    <x v="4"/>
    <d v="2022-03-07T15:00:00"/>
    <s v="Radnik"/>
    <s v="Cukaricki"/>
    <n v="1.64"/>
    <s v="Win"/>
    <n v="0.69"/>
  </r>
  <r>
    <x v="4"/>
    <x v="4"/>
    <d v="2022-03-07T15:00:00"/>
    <s v="Napredak"/>
    <s v="Proleter"/>
    <n v="1.61"/>
    <s v="Win"/>
    <n v="0.66"/>
  </r>
  <r>
    <x v="3"/>
    <x v="3"/>
    <d v="2022-03-07T15:30:00"/>
    <s v="Slavia Sofia"/>
    <s v="Lok. Sofia"/>
    <n v="1.71"/>
    <s v="Lose"/>
    <n v="-1.1000000000000001"/>
  </r>
  <r>
    <x v="23"/>
    <x v="29"/>
    <d v="2022-03-07T17:00:00"/>
    <s v="Balikesirspor"/>
    <s v="Denizlispor"/>
    <n v="1.83"/>
    <s v="Win"/>
    <n v="0.89"/>
  </r>
  <r>
    <x v="2"/>
    <x v="2"/>
    <d v="2022-03-07T17:00:00"/>
    <s v="Hapoel Petah Tikva"/>
    <s v="Beitar Tel Aviv"/>
    <n v="1.57"/>
    <s v="Win"/>
    <n v="0.62"/>
  </r>
  <r>
    <x v="23"/>
    <x v="34"/>
    <d v="2022-03-07T17:00:00"/>
    <s v="Besiktas"/>
    <s v="Basaksehir"/>
    <n v="1.94"/>
    <s v="Lose"/>
    <n v="-1.1000000000000001"/>
  </r>
  <r>
    <x v="2"/>
    <x v="2"/>
    <d v="2022-03-07T17:00:00"/>
    <s v="M. Nazareth"/>
    <s v="Yehuda"/>
    <n v="1.51"/>
    <s v="Win"/>
    <n v="0.55000000000000004"/>
  </r>
  <r>
    <x v="4"/>
    <x v="4"/>
    <d v="2022-03-07T17:00:00"/>
    <s v="Radnicki Nis"/>
    <s v="Kolubara"/>
    <n v="1.86"/>
    <s v="Win"/>
    <n v="0.93"/>
  </r>
  <r>
    <x v="8"/>
    <x v="7"/>
    <d v="2022-03-07T18:00:00"/>
    <s v="Zamalek"/>
    <s v="El Gounah"/>
    <n v="1.85"/>
    <s v="Lose"/>
    <n v="-1.1000000000000001"/>
  </r>
  <r>
    <x v="18"/>
    <x v="20"/>
    <d v="2022-03-07T18:00:00"/>
    <s v="Legia"/>
    <s v="Slask Wroclaw"/>
    <n v="1.72"/>
    <s v="Win"/>
    <n v="0.77"/>
  </r>
  <r>
    <x v="21"/>
    <x v="30"/>
    <d v="2022-03-07T18:00:00"/>
    <s v="Vilafranquense"/>
    <s v="Rio Ave"/>
    <n v="1.74"/>
    <s v="Lose"/>
    <n v="-1.1000000000000001"/>
  </r>
  <r>
    <x v="13"/>
    <x v="16"/>
    <d v="2022-03-07T18:00:00"/>
    <s v="TSV Havelse"/>
    <s v="Viktoria Berlin"/>
    <n v="1.79"/>
    <s v="Win"/>
    <n v="0.85"/>
  </r>
  <r>
    <x v="2"/>
    <x v="39"/>
    <d v="2022-03-07T18:30:00"/>
    <s v="Maccabi Tel Aviv"/>
    <s v="Beitar Jerusalem"/>
    <n v="1.91"/>
    <s v="Lose"/>
    <n v="-1.1000000000000001"/>
  </r>
  <r>
    <x v="16"/>
    <x v="17"/>
    <d v="2022-03-07T19:00:00"/>
    <s v="Jong Utrecht"/>
    <s v="Almere City"/>
    <n v="2.2400000000000002"/>
    <s v="Lose"/>
    <n v="-1.1000000000000001"/>
  </r>
  <r>
    <x v="16"/>
    <x v="17"/>
    <d v="2022-03-07T19:00:00"/>
    <s v="Jong PSV"/>
    <s v="FC Emmen"/>
    <n v="1.87"/>
    <s v="Lose"/>
    <n v="-1.1000000000000001"/>
  </r>
  <r>
    <x v="15"/>
    <x v="54"/>
    <d v="2022-03-07T19:45:00"/>
    <s v="Toulouse"/>
    <s v="Dunkerque"/>
    <n v="2"/>
    <s v="Win"/>
    <n v="1.08"/>
  </r>
  <r>
    <x v="21"/>
    <x v="24"/>
    <d v="2022-03-07T20:15:00"/>
    <s v="Tondela"/>
    <s v="Belenenses"/>
    <n v="1.84"/>
    <s v="Win"/>
    <n v="0.9"/>
  </r>
  <r>
    <x v="45"/>
    <x v="71"/>
    <d v="2022-03-08T00:00:00"/>
    <s v="Cortulua"/>
    <s v="Tolima"/>
    <n v="1.59"/>
    <s v="Lose"/>
    <n v="-1"/>
  </r>
  <r>
    <x v="38"/>
    <x v="71"/>
    <d v="2022-03-08T00:00:00"/>
    <s v="Zeledon"/>
    <s v="Jicaral"/>
    <n v="1.68"/>
    <s v="Lose"/>
    <n v="-1"/>
  </r>
  <r>
    <x v="30"/>
    <x v="31"/>
    <d v="2022-03-08T13:00:00"/>
    <s v="Lisen"/>
    <s v="Vyskov"/>
    <n v="2.34"/>
    <s v="Win"/>
    <n v="1.31"/>
  </r>
  <r>
    <x v="8"/>
    <x v="7"/>
    <d v="2022-03-08T15:30:00"/>
    <s v="Ceramica Cleopatra"/>
    <s v="Smouha"/>
    <n v="1.67"/>
    <s v="Win"/>
    <n v="0.66"/>
  </r>
  <r>
    <x v="13"/>
    <x v="14"/>
    <d v="2022-03-08T18:00:00"/>
    <s v="Eltersdorf"/>
    <s v="Unterhaching"/>
    <n v="3.25"/>
    <s v="Lose"/>
    <n v="-1"/>
  </r>
  <r>
    <x v="13"/>
    <x v="14"/>
    <d v="2022-03-08T18:00:00"/>
    <s v="Rosenheim"/>
    <s v="Burghausen"/>
    <n v="2.7"/>
    <s v="Win"/>
    <n v="1.7"/>
  </r>
  <r>
    <x v="26"/>
    <x v="43"/>
    <d v="2022-03-08T19:45:00"/>
    <s v="Coventry"/>
    <s v="Luton"/>
    <n v="1.84"/>
    <s v="Win"/>
    <n v="0.82"/>
  </r>
  <r>
    <x v="26"/>
    <x v="43"/>
    <d v="2022-03-08T19:45:00"/>
    <s v="Blackburn"/>
    <s v="Millwall"/>
    <n v="1.52"/>
    <s v="Win"/>
    <n v="0.51"/>
  </r>
  <r>
    <x v="26"/>
    <x v="43"/>
    <d v="2022-03-08T19:45:00"/>
    <s v="Bournemouth"/>
    <s v="Peterborough"/>
    <n v="2.58"/>
    <s v="Win"/>
    <n v="1.55"/>
  </r>
  <r>
    <x v="26"/>
    <x v="41"/>
    <d v="2022-03-08T19:45:00"/>
    <s v="Crewe"/>
    <s v="Portsmouth"/>
    <n v="2.1800000000000002"/>
    <s v="Lose"/>
    <n v="-1"/>
  </r>
  <r>
    <x v="26"/>
    <x v="41"/>
    <d v="2022-03-08T19:45:00"/>
    <s v="Plymouth"/>
    <s v="AFC Wimbledon"/>
    <n v="2.02"/>
    <s v="Win"/>
    <n v="1"/>
  </r>
  <r>
    <x v="26"/>
    <x v="41"/>
    <d v="2022-03-08T19:45:00"/>
    <s v="Milton Keynes Dons"/>
    <s v="Cheltenham"/>
    <n v="1.85"/>
    <s v="Lose"/>
    <n v="-1"/>
  </r>
  <r>
    <x v="26"/>
    <x v="41"/>
    <d v="2022-03-08T19:45:00"/>
    <s v="Ipswich"/>
    <s v="Lincoln City"/>
    <n v="1.76"/>
    <s v="Win"/>
    <n v="0.74"/>
  </r>
  <r>
    <x v="26"/>
    <x v="22"/>
    <d v="2022-03-08T19:45:00"/>
    <s v="Crawley Town"/>
    <s v="Bristol Rovers"/>
    <n v="1.9"/>
    <s v="Lose"/>
    <n v="-1"/>
  </r>
  <r>
    <x v="19"/>
    <x v="22"/>
    <d v="2022-03-08T19:45:00"/>
    <s v="Stirling"/>
    <s v="Cowdenbeath"/>
    <n v="1.71"/>
    <s v="Lose"/>
    <n v="-1"/>
  </r>
  <r>
    <x v="26"/>
    <x v="42"/>
    <d v="2022-03-08T19:45:00"/>
    <s v="Altrincham"/>
    <s v="Weymouth"/>
    <n v="2.04"/>
    <s v="Lose"/>
    <n v="-1"/>
  </r>
  <r>
    <x v="26"/>
    <x v="42"/>
    <d v="2022-03-08T19:45:00"/>
    <s v="Southend"/>
    <s v="Grimsby Town"/>
    <n v="1.69"/>
    <s v="Win"/>
    <n v="0.68"/>
  </r>
  <r>
    <x v="26"/>
    <x v="42"/>
    <d v="2022-03-08T19:45:00"/>
    <s v="Maidenhead"/>
    <s v="Wealdstone"/>
    <n v="2.1"/>
    <s v="Win"/>
    <n v="1.08"/>
  </r>
  <r>
    <x v="26"/>
    <x v="44"/>
    <d v="2022-03-08T19:45:00"/>
    <s v="York"/>
    <s v="Darlington"/>
    <n v="1.81"/>
    <s v="Lose"/>
    <n v="-1"/>
  </r>
  <r>
    <x v="26"/>
    <x v="44"/>
    <d v="2022-03-08T19:45:00"/>
    <s v="Guiseley"/>
    <s v="Brackley"/>
    <n v="1.73"/>
    <s v="Lose"/>
    <n v="-1"/>
  </r>
  <r>
    <x v="26"/>
    <x v="45"/>
    <d v="2022-03-08T19:45:00"/>
    <s v="St. Albans"/>
    <s v="Oxford City"/>
    <n v="2.2200000000000002"/>
    <s v="Win"/>
    <n v="1.2"/>
  </r>
  <r>
    <x v="31"/>
    <x v="46"/>
    <d v="2022-03-08T19:45:00"/>
    <s v="C. Rangers"/>
    <s v="Portadown"/>
    <n v="2.48"/>
    <s v="Lose"/>
    <n v="-1"/>
  </r>
  <r>
    <x v="31"/>
    <x v="46"/>
    <d v="2022-03-08T19:45:00"/>
    <s v="Warrenpoint"/>
    <s v="Dungannon"/>
    <n v="2.2200000000000002"/>
    <s v="Lose"/>
    <n v="-1"/>
  </r>
  <r>
    <x v="31"/>
    <x v="46"/>
    <d v="2022-03-08T19:45:00"/>
    <s v="Crusaders"/>
    <s v="Coleraine"/>
    <n v="1.64"/>
    <s v="Win"/>
    <n v="0.63"/>
  </r>
  <r>
    <x v="0"/>
    <x v="69"/>
    <d v="2022-03-09T01:05:00"/>
    <s v="Tampico Madero"/>
    <s v="Monterrey 2"/>
    <n v="1.55"/>
    <s v="Win"/>
    <n v="0.54"/>
  </r>
  <r>
    <x v="0"/>
    <x v="69"/>
    <d v="2022-03-09T03:05:00"/>
    <s v="Venados"/>
    <s v="Cancun"/>
    <n v="1.74"/>
    <s v="Win"/>
    <n v="0.73"/>
  </r>
  <r>
    <x v="18"/>
    <x v="31"/>
    <d v="2022-03-09T12:00:00"/>
    <s v="Garbarnia"/>
    <s v="S. Rzeszow"/>
    <n v="2.1"/>
    <s v="Win"/>
    <n v="1.1000000000000001"/>
  </r>
  <r>
    <x v="24"/>
    <x v="28"/>
    <d v="2022-03-09T12:30:00"/>
    <s v="Thai Port"/>
    <s v="Chiangrai Utd"/>
    <n v="1.93"/>
    <s v="Win"/>
    <n v="0.91"/>
  </r>
  <r>
    <x v="36"/>
    <x v="59"/>
    <d v="2022-03-09T13:00:00"/>
    <s v="Gyor"/>
    <s v="Csakvari"/>
    <n v="1.9"/>
    <s v="Lose"/>
    <n v="-1"/>
  </r>
  <r>
    <x v="36"/>
    <x v="59"/>
    <d v="2022-03-09T13:00:00"/>
    <s v="Nyiregyhaza"/>
    <s v="DVTK"/>
    <n v="1.77"/>
    <s v="Win"/>
    <n v="0.75"/>
  </r>
  <r>
    <x v="43"/>
    <x v="7"/>
    <d v="2022-03-09T14:00:00"/>
    <s v="Al Shabab"/>
    <s v="Kazma SC"/>
    <n v="1.88"/>
    <s v="Win"/>
    <n v="0.86"/>
  </r>
  <r>
    <x v="43"/>
    <x v="7"/>
    <d v="2022-03-09T16:30:00"/>
    <s v="Yarmouk"/>
    <s v="Al Naser"/>
    <n v="2"/>
    <s v="Lose"/>
    <n v="-1"/>
  </r>
  <r>
    <x v="10"/>
    <x v="9"/>
    <d v="2022-03-09T16:30:00"/>
    <s v="Radomlje"/>
    <s v="Koper"/>
    <n v="2.02"/>
    <s v="Win"/>
    <n v="1"/>
  </r>
  <r>
    <x v="18"/>
    <x v="21"/>
    <d v="2022-03-09T17:00:00"/>
    <s v="LKS Lodz"/>
    <s v="Puszcza"/>
    <n v="1.84"/>
    <s v="Win"/>
    <n v="0.82"/>
  </r>
  <r>
    <x v="36"/>
    <x v="59"/>
    <d v="2022-03-09T17:00:00"/>
    <s v="Szolnoki MAV"/>
    <s v="Siofok"/>
    <n v="1.66"/>
    <s v="Win"/>
    <n v="0.65"/>
  </r>
  <r>
    <x v="36"/>
    <x v="59"/>
    <d v="2022-03-09T17:00:00"/>
    <s v="Szeged"/>
    <s v="Budaorsi SC"/>
    <n v="1.9"/>
    <s v="Lose"/>
    <n v="-1"/>
  </r>
  <r>
    <x v="13"/>
    <x v="37"/>
    <d v="2022-03-09T17:00:00"/>
    <s v="Lippstadt"/>
    <s v="Wegberg-Beeck"/>
    <n v="2.15"/>
    <s v="Win"/>
    <n v="1.1499999999999999"/>
  </r>
  <r>
    <x v="36"/>
    <x v="59"/>
    <d v="2022-03-09T17:00:00"/>
    <s v="Tiszakecske"/>
    <s v="Haladas"/>
    <n v="1.67"/>
    <s v="Win"/>
    <n v="0.66"/>
  </r>
  <r>
    <x v="30"/>
    <x v="40"/>
    <d v="2022-03-09T17:30:00"/>
    <s v="Jablonec"/>
    <s v="Sparta Prague"/>
    <n v="1.89"/>
    <s v="Win"/>
    <n v="0.87"/>
  </r>
  <r>
    <x v="13"/>
    <x v="12"/>
    <d v="2022-03-09T18:00:00"/>
    <s v="BFC Dynamo"/>
    <s v="Babelsberg"/>
    <n v="2.52"/>
    <s v="Win"/>
    <n v="1.49"/>
  </r>
  <r>
    <x v="13"/>
    <x v="12"/>
    <d v="2022-03-09T18:00:00"/>
    <s v="Auerbach"/>
    <s v="Altglienicke"/>
    <n v="2.98"/>
    <s v="Lose"/>
    <n v="-1"/>
  </r>
  <r>
    <x v="19"/>
    <x v="47"/>
    <d v="2022-03-09T19:45:00"/>
    <s v="Dundee FC"/>
    <s v="St. Mirren"/>
    <n v="1.73"/>
    <s v="Win"/>
    <n v="0.72"/>
  </r>
  <r>
    <x v="0"/>
    <x v="69"/>
    <d v="2022-03-09T23:00:00"/>
    <s v="Leones Negros"/>
    <s v="Tepatitlan de Morelos"/>
    <n v="1.74"/>
    <s v="Lose"/>
    <n v="-1"/>
  </r>
  <r>
    <x v="0"/>
    <x v="69"/>
    <d v="2022-03-10T01:05:00"/>
    <s v="Pumas Tabasco"/>
    <s v="Tlaxcala"/>
    <n v="1.61"/>
    <s v="Win"/>
    <n v="0.66"/>
  </r>
  <r>
    <x v="1"/>
    <x v="1"/>
    <d v="2022-03-10T11:00:00"/>
    <s v="Noravank"/>
    <s v="Ararat-Armenia"/>
    <n v="2"/>
    <s v="Win"/>
    <n v="1"/>
  </r>
  <r>
    <x v="26"/>
    <x v="7"/>
    <d v="2022-03-10T19:30:00"/>
    <s v="Wolves"/>
    <s v="Watford"/>
    <n v="1.67"/>
    <s v="Lose"/>
    <n v="-1"/>
  </r>
  <r>
    <x v="1"/>
    <x v="1"/>
    <d v="2022-03-11T11:00:00"/>
    <s v="FC Van"/>
    <s v="BKMA"/>
    <n v="1.72"/>
    <s v="Win"/>
    <n v="0.8"/>
  </r>
  <r>
    <x v="2"/>
    <x v="2"/>
    <d v="2022-03-11T13:00:00"/>
    <s v="Hapoel Kfar-Saba"/>
    <s v="M. Nazareth"/>
    <n v="1.76"/>
    <s v="Win"/>
    <n v="0.82"/>
  </r>
  <r>
    <x v="2"/>
    <x v="2"/>
    <d v="2022-03-11T13:00:00"/>
    <s v="H. Raanana"/>
    <s v="Kfar Kasem"/>
    <n v="1.59"/>
    <s v="Win"/>
    <n v="0.64"/>
  </r>
  <r>
    <x v="2"/>
    <x v="2"/>
    <d v="2022-03-11T13:00:00"/>
    <s v="H. Ironi Rishon"/>
    <s v="Hapoel Petah Tikva"/>
    <n v="1.5"/>
    <s v="Win"/>
    <n v="0.54"/>
  </r>
  <r>
    <x v="2"/>
    <x v="2"/>
    <d v="2022-03-11T13:00:00"/>
    <s v="Hapoel Afula"/>
    <s v="Nes Tziona"/>
    <n v="1.61"/>
    <s v="Lose"/>
    <n v="-1.1000000000000001"/>
  </r>
  <r>
    <x v="5"/>
    <x v="5"/>
    <d v="2022-03-11T13:45:00"/>
    <s v="Ittihad Kalba"/>
    <s v="Al Dhafra"/>
    <n v="2.1"/>
    <s v="Lose"/>
    <n v="-1.1000000000000001"/>
  </r>
  <r>
    <x v="5"/>
    <x v="5"/>
    <d v="2022-03-11T13:45:00"/>
    <s v="Al Urooba"/>
    <s v="Al Jazira"/>
    <n v="2.96"/>
    <s v="Win"/>
    <n v="2.12"/>
  </r>
  <r>
    <x v="25"/>
    <x v="32"/>
    <d v="2022-03-11T14:30:00"/>
    <s v="Sesvete"/>
    <s v="Cibalia"/>
    <n v="1.81"/>
    <s v="Win"/>
    <n v="0.87"/>
  </r>
  <r>
    <x v="3"/>
    <x v="3"/>
    <d v="2022-03-11T15:30:00"/>
    <s v="CSKA 1948 Sofia"/>
    <s v="Botev Plovdiv"/>
    <n v="1.78"/>
    <s v="Lose"/>
    <n v="-1.1000000000000001"/>
  </r>
  <r>
    <x v="5"/>
    <x v="5"/>
    <d v="2022-03-11T16:15:00"/>
    <s v="Emirates Club"/>
    <s v="Khorfakkan"/>
    <n v="2.52"/>
    <s v="Lose"/>
    <n v="-1.1000000000000001"/>
  </r>
  <r>
    <x v="42"/>
    <x v="65"/>
    <d v="2022-03-11T16:30:00"/>
    <s v="Esteghlal F.C."/>
    <s v="Sanat Naft"/>
    <n v="1.5"/>
    <s v="Win"/>
    <n v="0.55000000000000004"/>
  </r>
  <r>
    <x v="7"/>
    <x v="7"/>
    <d v="2022-03-11T16:50:00"/>
    <s v="Al-Budaiya"/>
    <s v="Al-Hala"/>
    <n v="1.64"/>
    <s v="Win"/>
    <n v="0.69"/>
  </r>
  <r>
    <x v="18"/>
    <x v="20"/>
    <d v="2022-03-11T17:00:00"/>
    <s v="Termalica B-B."/>
    <s v="Zaglebie"/>
    <n v="1.7"/>
    <s v="Win"/>
    <n v="0.75"/>
  </r>
  <r>
    <x v="25"/>
    <x v="60"/>
    <d v="2022-03-11T17:00:00"/>
    <s v="Sibenik"/>
    <s v="Lok. Zagreb"/>
    <n v="1.98"/>
    <s v="Lose"/>
    <n v="-1.1000000000000001"/>
  </r>
  <r>
    <x v="17"/>
    <x v="18"/>
    <d v="2022-03-11T17:10:00"/>
    <s v="Grazer"/>
    <s v="Kapfenberg"/>
    <n v="2.42"/>
    <s v="Win"/>
    <n v="1.53"/>
  </r>
  <r>
    <x v="17"/>
    <x v="18"/>
    <d v="2022-03-11T17:30:00"/>
    <s v="FC Juniors"/>
    <s v="Vorwarts Steyr"/>
    <n v="2.2799999999999998"/>
    <s v="Lose"/>
    <n v="-1.1000000000000001"/>
  </r>
  <r>
    <x v="17"/>
    <x v="18"/>
    <d v="2022-03-11T17:30:00"/>
    <s v="Liefering"/>
    <s v="FK Austria Vienna"/>
    <n v="2.56"/>
    <s v="Win"/>
    <n v="1.69"/>
  </r>
  <r>
    <x v="12"/>
    <x v="10"/>
    <d v="2022-03-11T17:30:00"/>
    <s v="Hobro"/>
    <s v="Fredericia"/>
    <n v="2.2400000000000002"/>
    <s v="Lose"/>
    <n v="-1.1000000000000001"/>
  </r>
  <r>
    <x v="13"/>
    <x v="11"/>
    <d v="2022-03-11T17:30:00"/>
    <s v="Darmstadt"/>
    <s v="Sandhausen"/>
    <n v="2.42"/>
    <s v="Win"/>
    <n v="1.53"/>
  </r>
  <r>
    <x v="13"/>
    <x v="11"/>
    <d v="2022-03-11T17:30:00"/>
    <s v="Hansa Rostock"/>
    <s v="Holstein Kiel"/>
    <n v="2.16"/>
    <s v="Lose"/>
    <n v="-1.1000000000000001"/>
  </r>
  <r>
    <x v="13"/>
    <x v="16"/>
    <d v="2022-03-11T18:00:00"/>
    <s v="Viktoria Berlin"/>
    <s v="Munich 1860"/>
    <n v="2.06"/>
    <s v="Win"/>
    <n v="1.1499999999999999"/>
  </r>
  <r>
    <x v="13"/>
    <x v="12"/>
    <d v="2022-03-11T18:00:00"/>
    <s v="Halberstadt"/>
    <s v="Berliner AK 07"/>
    <n v="2.25"/>
    <s v="Win"/>
    <n v="1.38"/>
  </r>
  <r>
    <x v="13"/>
    <x v="14"/>
    <d v="2022-03-11T18:00:00"/>
    <s v="Aschaffenburg"/>
    <s v="Heimstetten"/>
    <n v="2.66"/>
    <s v="Win"/>
    <n v="1.79"/>
  </r>
  <r>
    <x v="15"/>
    <x v="13"/>
    <d v="2022-03-11T18:00:00"/>
    <s v="Avranches"/>
    <s v="Chambly"/>
    <n v="1.75"/>
    <s v="Win"/>
    <n v="0.81"/>
  </r>
  <r>
    <x v="12"/>
    <x v="15"/>
    <d v="2022-03-11T18:00:00"/>
    <s v="Nordsjaelland"/>
    <s v="Sonderjyske"/>
    <n v="2.1"/>
    <s v="Win"/>
    <n v="1.19"/>
  </r>
  <r>
    <x v="15"/>
    <x v="13"/>
    <d v="2022-03-11T18:00:00"/>
    <s v="Creteil"/>
    <s v="Concarneau"/>
    <n v="1.61"/>
    <s v="Lose"/>
    <n v="-1.1000000000000001"/>
  </r>
  <r>
    <x v="15"/>
    <x v="13"/>
    <d v="2022-03-11T18:00:00"/>
    <s v="Stade Briochin"/>
    <s v="Bourg Peronnas"/>
    <n v="1.57"/>
    <s v="Win"/>
    <n v="0.62"/>
  </r>
  <r>
    <x v="21"/>
    <x v="30"/>
    <d v="2022-03-11T18:00:00"/>
    <s v="Academica"/>
    <s v="Benfica B"/>
    <n v="1.93"/>
    <s v="Lose"/>
    <n v="-1.1000000000000001"/>
  </r>
  <r>
    <x v="15"/>
    <x v="13"/>
    <d v="2022-03-11T18:00:00"/>
    <s v="Le Mans"/>
    <s v="Boulogne"/>
    <n v="1.61"/>
    <s v="Win"/>
    <n v="0.66"/>
  </r>
  <r>
    <x v="15"/>
    <x v="13"/>
    <d v="2022-03-11T18:00:00"/>
    <s v="Villefranche"/>
    <s v="Annecy"/>
    <n v="1.57"/>
    <s v="Lose"/>
    <n v="-1.1000000000000001"/>
  </r>
  <r>
    <x v="29"/>
    <x v="7"/>
    <d v="2022-03-11T18:00:00"/>
    <s v="Hamrun"/>
    <s v="Sliema"/>
    <n v="1.97"/>
    <s v="Lose"/>
    <n v="-1.1000000000000001"/>
  </r>
  <r>
    <x v="15"/>
    <x v="13"/>
    <d v="2022-03-11T18:00:00"/>
    <s v="CA Bastia"/>
    <s v="Orleans"/>
    <n v="1.76"/>
    <s v="Lose"/>
    <n v="-1.1000000000000001"/>
  </r>
  <r>
    <x v="13"/>
    <x v="36"/>
    <d v="2022-03-11T18:00:00"/>
    <s v="TSV Steinbach"/>
    <s v="Watzenborn"/>
    <n v="2.2799999999999998"/>
    <s v="Lose"/>
    <n v="-1.1000000000000001"/>
  </r>
  <r>
    <x v="13"/>
    <x v="36"/>
    <d v="2022-03-11T18:00:00"/>
    <s v="FC 08 Homburg"/>
    <s v="Pirmasens"/>
    <n v="2"/>
    <s v="Lose"/>
    <n v="-1.1000000000000001"/>
  </r>
  <r>
    <x v="12"/>
    <x v="10"/>
    <d v="2022-03-11T18:00:00"/>
    <s v="Lyngby"/>
    <s v="Nykobing"/>
    <n v="2.3199999999999998"/>
    <s v="Lose"/>
    <n v="-1.1000000000000001"/>
  </r>
  <r>
    <x v="16"/>
    <x v="17"/>
    <d v="2022-03-11T19:00:00"/>
    <s v="FC Emmen"/>
    <s v="Jong Utrecht"/>
    <n v="2.42"/>
    <s v="Win"/>
    <n v="1.53"/>
  </r>
  <r>
    <x v="16"/>
    <x v="17"/>
    <d v="2022-03-11T19:00:00"/>
    <s v="Den Bosch"/>
    <s v="Maastricht"/>
    <n v="2.48"/>
    <s v="Lose"/>
    <n v="-1.1000000000000001"/>
  </r>
  <r>
    <x v="16"/>
    <x v="17"/>
    <d v="2022-03-11T19:00:00"/>
    <s v="Breda"/>
    <s v="Graafschap"/>
    <n v="2.02"/>
    <s v="Win"/>
    <n v="1.1000000000000001"/>
  </r>
  <r>
    <x v="31"/>
    <x v="73"/>
    <d v="2022-03-11T19:00:00"/>
    <s v="Linfield"/>
    <s v="Crusaders"/>
    <n v="1.72"/>
    <s v="Lose"/>
    <n v="-1.1000000000000001"/>
  </r>
  <r>
    <x v="16"/>
    <x v="17"/>
    <d v="2022-03-11T19:00:00"/>
    <s v="Almere City"/>
    <s v="Helmond"/>
    <n v="2.2200000000000002"/>
    <s v="Lose"/>
    <n v="-1.1000000000000001"/>
  </r>
  <r>
    <x v="32"/>
    <x v="66"/>
    <d v="2022-03-11T19:00:00"/>
    <s v="Virton"/>
    <s v="Westerlo"/>
    <n v="1.99"/>
    <s v="Win"/>
    <n v="1.07"/>
  </r>
  <r>
    <x v="16"/>
    <x v="17"/>
    <d v="2022-03-11T19:00:00"/>
    <s v="Oss"/>
    <s v="Roda"/>
    <n v="2.06"/>
    <s v="Lose"/>
    <n v="-1.1000000000000001"/>
  </r>
  <r>
    <x v="18"/>
    <x v="20"/>
    <d v="2022-03-11T19:30:00"/>
    <s v="Leczna"/>
    <s v="Legia"/>
    <n v="1.69"/>
    <s v="Win"/>
    <n v="0.73"/>
  </r>
  <r>
    <x v="18"/>
    <x v="21"/>
    <d v="2022-03-11T19:30:00"/>
    <s v="Tychy"/>
    <s v="Zaglebie Sosnowiec"/>
    <n v="1.81"/>
    <s v="Lose"/>
    <n v="-1.1000000000000001"/>
  </r>
  <r>
    <x v="20"/>
    <x v="38"/>
    <d v="2022-03-11T20:00:00"/>
    <s v="Atl. Madrid"/>
    <s v="Cadiz CF"/>
    <n v="1.99"/>
    <s v="Lose"/>
    <n v="-1.1000000000000001"/>
  </r>
  <r>
    <x v="21"/>
    <x v="24"/>
    <d v="2022-03-11T20:15:00"/>
    <s v="Benfica"/>
    <s v="Vizela"/>
    <n v="3.05"/>
    <s v="Win"/>
    <n v="2.21"/>
  </r>
  <r>
    <x v="0"/>
    <x v="0"/>
    <d v="2022-03-12T03:06:00"/>
    <s v="Monterrey"/>
    <s v="Mazatlan FC"/>
    <n v="1.87"/>
    <s v="Lose"/>
    <n v="-1.1000000000000001"/>
  </r>
  <r>
    <x v="23"/>
    <x v="34"/>
    <d v="2022-03-12T10:30:00"/>
    <s v="Hatayspor"/>
    <s v="Karagumruk"/>
    <n v="2.04"/>
    <s v="Lose"/>
    <n v="-1.1000000000000001"/>
  </r>
  <r>
    <x v="21"/>
    <x v="30"/>
    <d v="2022-03-12T11:00:00"/>
    <s v="Estrela"/>
    <s v="Feirense"/>
    <n v="1.76"/>
    <s v="Lose"/>
    <n v="-1.1000000000000001"/>
  </r>
  <r>
    <x v="13"/>
    <x v="12"/>
    <d v="2022-03-12T12:00:00"/>
    <s v="Babelsberg"/>
    <s v="Auerbach"/>
    <n v="2.4"/>
    <s v="Win"/>
    <n v="1.51"/>
  </r>
  <r>
    <x v="9"/>
    <x v="26"/>
    <d v="2022-03-12T12:00:00"/>
    <s v="Energeticianul"/>
    <s v="Selimbar"/>
    <n v="1.78"/>
    <s v="Win"/>
    <n v="0.84"/>
  </r>
  <r>
    <x v="9"/>
    <x v="26"/>
    <d v="2022-03-12T12:00:00"/>
    <s v="Metaloglobus"/>
    <s v="Steaua Bucuresti"/>
    <n v="1.71"/>
    <s v="Lose"/>
    <n v="-1.1000000000000001"/>
  </r>
  <r>
    <x v="9"/>
    <x v="26"/>
    <d v="2022-03-12T12:00:00"/>
    <s v="Miercurea Ciuc"/>
    <s v="FC Brasov"/>
    <n v="1.99"/>
    <s v="Win"/>
    <n v="1.07"/>
  </r>
  <r>
    <x v="9"/>
    <x v="26"/>
    <d v="2022-03-12T12:00:00"/>
    <s v="Poli Iasi"/>
    <s v="Astra"/>
    <n v="1.75"/>
    <s v="Lose"/>
    <n v="-1.1000000000000001"/>
  </r>
  <r>
    <x v="13"/>
    <x v="14"/>
    <d v="2022-03-12T12:00:00"/>
    <s v="Rosenheim"/>
    <s v="Memmingen"/>
    <n v="2.5499999999999998"/>
    <s v="Win"/>
    <n v="1.71"/>
  </r>
  <r>
    <x v="9"/>
    <x v="26"/>
    <d v="2022-03-12T12:00:00"/>
    <s v="SCM Gloria"/>
    <s v="Concordia"/>
    <n v="1.63"/>
    <s v="Win"/>
    <n v="0.68"/>
  </r>
  <r>
    <x v="25"/>
    <x v="32"/>
    <d v="2022-03-12T12:00:00"/>
    <s v="Varazdin"/>
    <s v="Bijelo Brdo"/>
    <n v="1.78"/>
    <s v="Lose"/>
    <n v="-1.1000000000000001"/>
  </r>
  <r>
    <x v="13"/>
    <x v="11"/>
    <d v="2022-03-12T12:30:00"/>
    <s v="Paderborn"/>
    <s v="Dusseldorf"/>
    <n v="2.2999999999999998"/>
    <s v="Win"/>
    <n v="1.4"/>
  </r>
  <r>
    <x v="39"/>
    <x v="7"/>
    <d v="2022-03-12T12:45:00"/>
    <s v="Sabail"/>
    <s v="Inter Baku"/>
    <n v="1.74"/>
    <s v="Lose"/>
    <n v="-1.1000000000000001"/>
  </r>
  <r>
    <x v="23"/>
    <x v="34"/>
    <d v="2022-03-12T13:00:00"/>
    <s v="Altay"/>
    <s v="Yeni Malatyaspor"/>
    <n v="1.87"/>
    <s v="Win"/>
    <n v="0.94"/>
  </r>
  <r>
    <x v="29"/>
    <x v="7"/>
    <d v="2022-03-12T13:00:00"/>
    <s v="Birkirkara"/>
    <s v="Valletta"/>
    <n v="1.97"/>
    <s v="Win"/>
    <n v="1.05"/>
  </r>
  <r>
    <x v="13"/>
    <x v="37"/>
    <d v="2022-03-12T13:00:00"/>
    <s v="Bonner"/>
    <s v="B. Monchengladbach II"/>
    <n v="2.1"/>
    <s v="Win"/>
    <n v="1.21"/>
  </r>
  <r>
    <x v="13"/>
    <x v="16"/>
    <d v="2022-03-12T13:00:00"/>
    <s v="Braunschweig"/>
    <s v="Saarbrucken"/>
    <n v="1.84"/>
    <s v="Win"/>
    <n v="0.9"/>
  </r>
  <r>
    <x v="3"/>
    <x v="3"/>
    <d v="2022-03-12T13:00:00"/>
    <s v="Cherno More"/>
    <s v="Arda"/>
    <n v="1.72"/>
    <s v="Win"/>
    <n v="0.77"/>
  </r>
  <r>
    <x v="13"/>
    <x v="36"/>
    <d v="2022-03-12T13:00:00"/>
    <s v="FSV Frankfurt"/>
    <s v="Bahlinger"/>
    <n v="1.89"/>
    <s v="Lose"/>
    <n v="-1.1000000000000001"/>
  </r>
  <r>
    <x v="29"/>
    <x v="7"/>
    <d v="2022-03-12T13:00:00"/>
    <s v="Gzira"/>
    <s v="Sirens"/>
    <n v="2.2000000000000002"/>
    <s v="Lose"/>
    <n v="-1.1000000000000001"/>
  </r>
  <r>
    <x v="12"/>
    <x v="10"/>
    <d v="2022-03-12T13:00:00"/>
    <s v="Jammerbugt"/>
    <s v="Vendsyssel"/>
    <n v="2.06"/>
    <s v="Win"/>
    <n v="1.1499999999999999"/>
  </r>
  <r>
    <x v="13"/>
    <x v="36"/>
    <d v="2022-03-12T13:00:00"/>
    <s v="Kickers Offenbach"/>
    <s v="Mainz II"/>
    <n v="2.06"/>
    <s v="Win"/>
    <n v="1.1499999999999999"/>
  </r>
  <r>
    <x v="13"/>
    <x v="37"/>
    <d v="2022-03-12T13:00:00"/>
    <s v="Koln II"/>
    <s v="Wegberg-Beeck"/>
    <n v="2.3199999999999998"/>
    <s v="Lose"/>
    <n v="-1.1000000000000001"/>
  </r>
  <r>
    <x v="28"/>
    <x v="35"/>
    <d v="2022-03-12T13:00:00"/>
    <s v="Lecce"/>
    <s v="Brescia"/>
    <n v="1.8"/>
    <s v="Win"/>
    <n v="0.86"/>
  </r>
  <r>
    <x v="13"/>
    <x v="37"/>
    <d v="2022-03-12T13:00:00"/>
    <s v="Lippstadt"/>
    <s v="Straelen"/>
    <n v="2.2000000000000002"/>
    <s v="Lose"/>
    <n v="-1.1000000000000001"/>
  </r>
  <r>
    <x v="28"/>
    <x v="35"/>
    <d v="2022-03-12T13:00:00"/>
    <s v="Reggina 1914"/>
    <s v="Perugia"/>
    <n v="1.62"/>
    <s v="Win"/>
    <n v="0.67"/>
  </r>
  <r>
    <x v="13"/>
    <x v="16"/>
    <d v="2022-03-12T13:00:00"/>
    <s v="Verl"/>
    <s v="Mannheim"/>
    <n v="1.92"/>
    <s v="Lose"/>
    <n v="-1.1000000000000001"/>
  </r>
  <r>
    <x v="13"/>
    <x v="12"/>
    <d v="2022-03-12T13:05:00"/>
    <s v="Chemnitzer"/>
    <s v="Luckenwalde"/>
    <n v="2.2000000000000002"/>
    <s v="Lose"/>
    <n v="-1.1000000000000001"/>
  </r>
  <r>
    <x v="36"/>
    <x v="55"/>
    <d v="2022-03-12T13:30:00"/>
    <s v="Debrecen"/>
    <s v="Ujpest"/>
    <n v="2.12"/>
    <s v="Lose"/>
    <n v="-1.1000000000000001"/>
  </r>
  <r>
    <x v="4"/>
    <x v="4"/>
    <d v="2022-03-12T13:30:00"/>
    <s v="Proleter"/>
    <s v="Radnik"/>
    <n v="1.69"/>
    <s v="Win"/>
    <n v="0.74"/>
  </r>
  <r>
    <x v="30"/>
    <x v="31"/>
    <d v="2022-03-12T13:30:00"/>
    <s v="Prostejov"/>
    <s v="Usti nad Labem"/>
    <n v="2.1"/>
    <s v="Win"/>
    <n v="1.19"/>
  </r>
  <r>
    <x v="25"/>
    <x v="60"/>
    <d v="2022-03-12T14:00:00"/>
    <s v="Belupo"/>
    <s v="Istra 1961"/>
    <n v="1.78"/>
    <s v="Win"/>
    <n v="0.84"/>
  </r>
  <r>
    <x v="30"/>
    <x v="40"/>
    <d v="2022-03-12T14:00:00"/>
    <s v="Bohemians 1905"/>
    <s v="Mlada Boleslav"/>
    <n v="2"/>
    <s v="Lose"/>
    <n v="-1.1000000000000001"/>
  </r>
  <r>
    <x v="30"/>
    <x v="40"/>
    <d v="2022-03-12T14:00:00"/>
    <s v="Hradec Kralove"/>
    <s v="Zlin"/>
    <n v="1.76"/>
    <s v="Lose"/>
    <n v="-1.1000000000000001"/>
  </r>
  <r>
    <x v="28"/>
    <x v="56"/>
    <d v="2022-03-12T14:00:00"/>
    <s v="Spezia"/>
    <s v="Cagliari"/>
    <n v="1.84"/>
    <s v="Win"/>
    <n v="0.9"/>
  </r>
  <r>
    <x v="11"/>
    <x v="7"/>
    <d v="2022-03-12T14:00:00"/>
    <s v="Velez Mostar"/>
    <s v="Tuzla City"/>
    <n v="1.64"/>
    <s v="Lose"/>
    <n v="-1.1000000000000001"/>
  </r>
  <r>
    <x v="18"/>
    <x v="20"/>
    <d v="2022-03-12T14:00:00"/>
    <s v="Warta Poznan"/>
    <s v="Gornik Z."/>
    <n v="1.54"/>
    <s v="Lose"/>
    <n v="-1.1000000000000001"/>
  </r>
  <r>
    <x v="19"/>
    <x v="22"/>
    <d v="2022-03-12T15:00:00"/>
    <s v="Annan"/>
    <s v="Elgin City"/>
    <n v="2.1"/>
    <s v="Lose"/>
    <n v="-1.1000000000000001"/>
  </r>
  <r>
    <x v="19"/>
    <x v="22"/>
    <d v="2022-03-12T15:00:00"/>
    <s v="Forfar Athletic"/>
    <s v="Stirling"/>
    <n v="2.1"/>
    <s v="Win"/>
    <n v="1.19"/>
  </r>
  <r>
    <x v="19"/>
    <x v="43"/>
    <d v="2022-03-12T15:00:00"/>
    <s v="Inverness"/>
    <s v="Arbroath"/>
    <n v="1.55"/>
    <s v="Lose"/>
    <n v="-1.1000000000000001"/>
  </r>
  <r>
    <x v="20"/>
    <x v="51"/>
    <d v="2022-03-12T15:00:00"/>
    <s v="Leganes B"/>
    <s v="Arenteiro"/>
    <n v="1.59"/>
    <s v="Lose"/>
    <n v="-1.1000000000000001"/>
  </r>
  <r>
    <x v="20"/>
    <x v="61"/>
    <d v="2022-03-12T15:00:00"/>
    <s v="Logrones Promesas"/>
    <s v="Burgos Promesas"/>
    <n v="1.72"/>
    <s v="Win"/>
    <n v="0.77"/>
  </r>
  <r>
    <x v="19"/>
    <x v="43"/>
    <d v="2022-03-12T15:00:00"/>
    <s v="Morton"/>
    <s v="Partick"/>
    <n v="1.7"/>
    <s v="Lose"/>
    <n v="-1.1000000000000001"/>
  </r>
  <r>
    <x v="31"/>
    <x v="46"/>
    <d v="2022-03-12T15:00:00"/>
    <s v="Portadown"/>
    <s v="Ballymena"/>
    <n v="2.02"/>
    <s v="Win"/>
    <n v="1.1000000000000001"/>
  </r>
  <r>
    <x v="19"/>
    <x v="43"/>
    <d v="2022-03-12T15:00:00"/>
    <s v="Queen of South"/>
    <s v="Raith"/>
    <n v="1.8"/>
    <s v="Win"/>
    <n v="0.86"/>
  </r>
  <r>
    <x v="28"/>
    <x v="35"/>
    <d v="2022-03-12T15:15:00"/>
    <s v="Frosinone"/>
    <s v="Alessandria"/>
    <n v="1.84"/>
    <s v="Lose"/>
    <n v="-1.1000000000000001"/>
  </r>
  <r>
    <x v="28"/>
    <x v="35"/>
    <d v="2022-03-12T15:15:00"/>
    <s v="Monza"/>
    <s v="Vicenza"/>
    <n v="1.93"/>
    <s v="Lose"/>
    <n v="-1.1000000000000001"/>
  </r>
  <r>
    <x v="28"/>
    <x v="35"/>
    <d v="2022-03-12T15:15:00"/>
    <s v="Pordenone"/>
    <s v="Como"/>
    <n v="1.74"/>
    <s v="Win"/>
    <n v="0.79"/>
  </r>
  <r>
    <x v="3"/>
    <x v="3"/>
    <d v="2022-03-12T15:30:00"/>
    <s v="CSKA Sofia"/>
    <s v="Tsarsko Selo"/>
    <n v="2.2400000000000002"/>
    <s v="Win"/>
    <n v="1.33"/>
  </r>
  <r>
    <x v="21"/>
    <x v="24"/>
    <d v="2022-03-12T15:30:00"/>
    <s v="Famalicao"/>
    <s v="Santa Clara"/>
    <n v="1.66"/>
    <s v="Win"/>
    <n v="0.72"/>
  </r>
  <r>
    <x v="16"/>
    <x v="53"/>
    <d v="2022-03-12T15:30:00"/>
    <s v="Sparta Rotterdam"/>
    <s v="G.A. Eagles"/>
    <n v="1.79"/>
    <s v="Win"/>
    <n v="0.85"/>
  </r>
  <r>
    <x v="36"/>
    <x v="55"/>
    <d v="2022-03-12T16:00:00"/>
    <s v="Mezokovesd-Zsory"/>
    <s v="Zalaegerszegi"/>
    <n v="2.1"/>
    <s v="Win"/>
    <n v="1.19"/>
  </r>
  <r>
    <x v="18"/>
    <x v="31"/>
    <d v="2022-03-12T16:00:00"/>
    <s v="Ruch"/>
    <s v="Grodzisk M."/>
    <n v="2.1"/>
    <s v="Lose"/>
    <n v="-1.1000000000000001"/>
  </r>
  <r>
    <x v="5"/>
    <x v="5"/>
    <d v="2022-03-12T16:15:00"/>
    <s v="Al Wahda"/>
    <s v="Al Ain"/>
    <n v="2.14"/>
    <s v="Win"/>
    <n v="1.22"/>
  </r>
  <r>
    <x v="18"/>
    <x v="20"/>
    <d v="2022-03-12T16:30:00"/>
    <s v="Piast Gliwice"/>
    <s v="Lechia Gdansk"/>
    <n v="1.7"/>
    <s v="Win"/>
    <n v="0.75"/>
  </r>
  <r>
    <x v="20"/>
    <x v="63"/>
    <d v="2022-03-12T17:00:00"/>
    <s v="Espanyol B"/>
    <s v="Teruel"/>
    <n v="1.69"/>
    <s v="Lose"/>
    <n v="-1.1000000000000001"/>
  </r>
  <r>
    <x v="18"/>
    <x v="21"/>
    <d v="2022-03-12T17:00:00"/>
    <s v="LKS Lodz"/>
    <s v="Olsztyn"/>
    <n v="1.8"/>
    <s v="Win"/>
    <n v="0.86"/>
  </r>
  <r>
    <x v="2"/>
    <x v="39"/>
    <d v="2022-03-12T17:00:00"/>
    <s v="Maccabi Petah Tikva"/>
    <s v="Sakhnin"/>
    <n v="1.55"/>
    <s v="Win"/>
    <n v="0.6"/>
  </r>
  <r>
    <x v="40"/>
    <x v="67"/>
    <d v="2022-03-12T17:00:00"/>
    <s v="Thun"/>
    <s v="Lausanne Ouchy"/>
    <n v="2.06"/>
    <s v="Lose"/>
    <n v="-1.1000000000000001"/>
  </r>
  <r>
    <x v="20"/>
    <x v="23"/>
    <d v="2022-03-12T17:15:00"/>
    <s v="Almeria"/>
    <s v="Lugo"/>
    <n v="1.95"/>
    <s v="Lose"/>
    <n v="-1.1000000000000001"/>
  </r>
  <r>
    <x v="20"/>
    <x v="23"/>
    <d v="2022-03-12T17:15:00"/>
    <s v="Las Palmas"/>
    <s v="Girona"/>
    <n v="1.8"/>
    <s v="Lose"/>
    <n v="-1.1000000000000001"/>
  </r>
  <r>
    <x v="13"/>
    <x v="19"/>
    <d v="2022-03-12T17:30:00"/>
    <s v="B. Monchengladbach"/>
    <s v="Hertha Berlin"/>
    <n v="2.68"/>
    <s v="Win"/>
    <n v="1.81"/>
  </r>
  <r>
    <x v="32"/>
    <x v="48"/>
    <d v="2022-03-12T17:30:00"/>
    <s v="Waregem"/>
    <s v="Eupen"/>
    <n v="2.16"/>
    <s v="Lose"/>
    <n v="-1.1000000000000001"/>
  </r>
  <r>
    <x v="15"/>
    <x v="54"/>
    <d v="2022-03-12T18:00:00"/>
    <s v="Amiens"/>
    <s v="Nancy"/>
    <n v="1.68"/>
    <s v="Win"/>
    <n v="0.73"/>
  </r>
  <r>
    <x v="21"/>
    <x v="24"/>
    <d v="2022-03-12T18:00:00"/>
    <s v="Arouca"/>
    <s v="Ferreira"/>
    <n v="1.66"/>
    <s v="Win"/>
    <n v="0.72"/>
  </r>
  <r>
    <x v="4"/>
    <x v="4"/>
    <d v="2022-03-12T18:00:00"/>
    <s v="Cukaricki"/>
    <s v="Backa Topola"/>
    <n v="2"/>
    <s v="Win"/>
    <n v="1.08"/>
  </r>
  <r>
    <x v="15"/>
    <x v="54"/>
    <d v="2022-03-12T18:00:00"/>
    <s v="Dunkerque"/>
    <s v="Pau"/>
    <n v="1.5"/>
    <s v="Win"/>
    <n v="0.54"/>
  </r>
  <r>
    <x v="15"/>
    <x v="54"/>
    <d v="2022-03-12T18:00:00"/>
    <s v="Guingamp"/>
    <s v="Quevilly Rouen"/>
    <n v="1.64"/>
    <s v="Win"/>
    <n v="0.69"/>
  </r>
  <r>
    <x v="36"/>
    <x v="55"/>
    <d v="2022-03-12T18:30:00"/>
    <s v="MTK Budapest"/>
    <s v="Honved"/>
    <n v="1.96"/>
    <s v="Win"/>
    <n v="1.04"/>
  </r>
  <r>
    <x v="40"/>
    <x v="52"/>
    <d v="2022-03-12T19:30:00"/>
    <s v="Sion"/>
    <s v="Lugano"/>
    <n v="1.65"/>
    <s v="Lose"/>
    <n v="-1.1000000000000001"/>
  </r>
  <r>
    <x v="15"/>
    <x v="57"/>
    <d v="2022-03-12T20:00:00"/>
    <s v="Troyes"/>
    <s v="Nantes"/>
    <n v="1.63"/>
    <s v="Win"/>
    <n v="0.68"/>
  </r>
  <r>
    <x v="21"/>
    <x v="24"/>
    <d v="2022-03-12T20:30:00"/>
    <s v="Belenenses"/>
    <s v="Boavista"/>
    <n v="1.66"/>
    <s v="Win"/>
    <n v="0.72"/>
  </r>
  <r>
    <x v="37"/>
    <x v="58"/>
    <d v="2022-03-12T21:00:00"/>
    <s v="Atletico Marte"/>
    <s v="Chalatenango"/>
    <n v="1.6"/>
    <s v="Lose"/>
    <n v="-1.1000000000000001"/>
  </r>
  <r>
    <x v="41"/>
    <x v="64"/>
    <d v="2022-03-12T21:00:00"/>
    <s v="Nueva Concepcion"/>
    <s v="Comunicaciones"/>
    <n v="1.93"/>
    <s v="Win"/>
    <n v="1"/>
  </r>
  <r>
    <x v="41"/>
    <x v="64"/>
    <d v="2022-03-12T21:30:00"/>
    <s v="Coban Imperial"/>
    <s v="Solola"/>
    <n v="1.7"/>
    <s v="Lose"/>
    <n v="-1.1000000000000001"/>
  </r>
  <r>
    <x v="46"/>
    <x v="71"/>
    <d v="2022-03-12T23:00:00"/>
    <m/>
    <m/>
    <m/>
    <m/>
    <n v="0.21"/>
  </r>
  <r>
    <x v="41"/>
    <x v="64"/>
    <d v="2022-03-13T02:00:00"/>
    <s v="Xelaju"/>
    <s v="Malacateco"/>
    <n v="1.63"/>
    <s v="Lose"/>
    <n v="-1.1000000000000001"/>
  </r>
  <r>
    <x v="30"/>
    <x v="31"/>
    <d v="2022-03-13T09:15:00"/>
    <s v="Zizkov"/>
    <s v="Sparta Prague B"/>
    <n v="1.97"/>
    <s v="Lose"/>
    <n v="-1.1000000000000001"/>
  </r>
  <r>
    <x v="17"/>
    <x v="18"/>
    <d v="2022-03-13T09:30:00"/>
    <s v="Wacker Innsbruck"/>
    <s v="A. Lustenau"/>
    <n v="2.42"/>
    <s v="Lose"/>
    <n v="-1.1000000000000001"/>
  </r>
  <r>
    <x v="20"/>
    <x v="62"/>
    <d v="2022-03-13T10:00:00"/>
    <s v="Don Benito"/>
    <s v="Las Palmas B"/>
    <n v="1.74"/>
    <s v="Lose"/>
    <n v="-1.1000000000000001"/>
  </r>
  <r>
    <x v="23"/>
    <x v="34"/>
    <d v="2022-03-13T10:30:00"/>
    <s v="Kayserispor"/>
    <s v="Konyaspor"/>
    <n v="2"/>
    <s v="Lose"/>
    <n v="-1.1000000000000001"/>
  </r>
  <r>
    <x v="20"/>
    <x v="63"/>
    <d v="2022-03-13T11:00:00"/>
    <s v="Huesca B"/>
    <s v="Badalona"/>
    <n v="1.61"/>
    <s v="Lose"/>
    <n v="-1.1000000000000001"/>
  </r>
  <r>
    <x v="20"/>
    <x v="62"/>
    <d v="2022-03-13T11:00:00"/>
    <s v="Cadiz CF B"/>
    <s v="Ceuta"/>
    <n v="1.58"/>
    <s v="Win"/>
    <n v="0.63"/>
  </r>
  <r>
    <x v="20"/>
    <x v="63"/>
    <d v="2022-03-13T11:00:00"/>
    <s v="Terrassa"/>
    <s v="Ibiza Islas Pitiusas"/>
    <n v="1.67"/>
    <s v="Lose"/>
    <n v="-1.1000000000000001"/>
  </r>
  <r>
    <x v="20"/>
    <x v="62"/>
    <d v="2022-03-13T11:00:00"/>
    <s v="Montijo"/>
    <s v="San Roque"/>
    <n v="1.55"/>
    <s v="Win"/>
    <n v="0.6"/>
  </r>
  <r>
    <x v="20"/>
    <x v="51"/>
    <d v="2022-03-13T11:00:00"/>
    <s v="CD Mostoles"/>
    <s v="Marino de Luanco"/>
    <n v="1.59"/>
    <s v="Lose"/>
    <n v="-1.1000000000000001"/>
  </r>
  <r>
    <x v="20"/>
    <x v="61"/>
    <d v="2022-03-13T11:00:00"/>
    <s v="Santander B"/>
    <s v="Cayon"/>
    <n v="1.62"/>
    <s v="Lose"/>
    <n v="-1.1000000000000001"/>
  </r>
  <r>
    <x v="20"/>
    <x v="63"/>
    <d v="2022-03-13T11:00:00"/>
    <s v="Pena Deportina"/>
    <s v="Andratx"/>
    <n v="1.62"/>
    <s v="Win"/>
    <n v="0.67"/>
  </r>
  <r>
    <x v="21"/>
    <x v="30"/>
    <d v="2022-03-13T11:00:00"/>
    <s v="SC Farense"/>
    <s v="FC Porto B"/>
    <n v="1.77"/>
    <s v="Win"/>
    <n v="0.83"/>
  </r>
  <r>
    <x v="16"/>
    <x v="53"/>
    <d v="2022-03-13T11:15:00"/>
    <s v="Sittard"/>
    <s v="Willem II"/>
    <n v="1.91"/>
    <s v="Win"/>
    <n v="0.98"/>
  </r>
  <r>
    <x v="18"/>
    <x v="20"/>
    <d v="2022-03-13T11:30:00"/>
    <s v="Jagiellonia"/>
    <s v="Wisla Plock"/>
    <n v="1.82"/>
    <s v="Win"/>
    <n v="0.88"/>
  </r>
  <r>
    <x v="18"/>
    <x v="21"/>
    <d v="2022-03-13T11:40:00"/>
    <s v="Korona Kielce"/>
    <s v="R. Rzeszow"/>
    <n v="1.66"/>
    <s v="Lose"/>
    <n v="-1.1000000000000001"/>
  </r>
  <r>
    <x v="11"/>
    <x v="7"/>
    <d v="2022-03-13T12:00:00"/>
    <s v="Radnik Bijeljina"/>
    <s v="Prijedor"/>
    <n v="1.63"/>
    <s v="Win"/>
    <n v="0.68"/>
  </r>
  <r>
    <x v="20"/>
    <x v="62"/>
    <d v="2022-03-13T12:00:00"/>
    <s v="San Fernando"/>
    <s v="Villanovense"/>
    <n v="1.57"/>
    <s v="Lose"/>
    <n v="-1.1000000000000001"/>
  </r>
  <r>
    <x v="13"/>
    <x v="12"/>
    <d v="2022-03-13T12:00:00"/>
    <s v="Lichtenberg"/>
    <s v="Jena"/>
    <n v="2.44"/>
    <s v="Win"/>
    <n v="1.55"/>
  </r>
  <r>
    <x v="13"/>
    <x v="16"/>
    <d v="2022-03-13T12:00:00"/>
    <s v="Zwickau"/>
    <s v="VfL Osnabruck"/>
    <n v="1.73"/>
    <s v="Lose"/>
    <n v="-1.1000000000000001"/>
  </r>
  <r>
    <x v="11"/>
    <x v="7"/>
    <d v="2022-03-13T12:00:00"/>
    <s v="Leotar"/>
    <s v="Zeljeznicar"/>
    <n v="1.64"/>
    <s v="Win"/>
    <n v="0.69"/>
  </r>
  <r>
    <x v="15"/>
    <x v="57"/>
    <d v="2022-03-13T12:00:00"/>
    <s v="Paris SG"/>
    <s v="Bordeaux"/>
    <n v="3.55"/>
    <s v="Lose"/>
    <n v="-1.1000000000000001"/>
  </r>
  <r>
    <x v="20"/>
    <x v="62"/>
    <d v="2022-03-13T12:00:00"/>
    <s v="Tamaraceite"/>
    <s v="Merida AD"/>
    <n v="1.68"/>
    <s v="Lose"/>
    <n v="-1.1000000000000001"/>
  </r>
  <r>
    <x v="23"/>
    <x v="34"/>
    <d v="2022-03-13T13:00:00"/>
    <s v="Adana Demirspor"/>
    <s v="Sivasspor"/>
    <n v="1.92"/>
    <s v="Lose"/>
    <n v="-1.1000000000000001"/>
  </r>
  <r>
    <x v="20"/>
    <x v="38"/>
    <d v="2022-03-13T13:00:00"/>
    <s v="Rayo Vallecano"/>
    <s v="Sevilla"/>
    <n v="1.59"/>
    <s v="Win"/>
    <n v="0.64"/>
  </r>
  <r>
    <x v="3"/>
    <x v="3"/>
    <d v="2022-03-13T13:00:00"/>
    <s v="Lok. Plovdiv"/>
    <s v="Beroe"/>
    <n v="1.64"/>
    <s v="Win"/>
    <n v="0.69"/>
  </r>
  <r>
    <x v="36"/>
    <x v="59"/>
    <d v="2022-03-13T13:00:00"/>
    <s v="Budaorsi SC"/>
    <s v="Dorogi"/>
    <n v="1.85"/>
    <s v="Lose"/>
    <n v="-1.1000000000000001"/>
  </r>
  <r>
    <x v="13"/>
    <x v="16"/>
    <d v="2022-03-13T13:00:00"/>
    <s v="Wurzburger Kickers"/>
    <s v="Dortmund II"/>
    <n v="1.96"/>
    <s v="Lose"/>
    <n v="-1.1000000000000001"/>
  </r>
  <r>
    <x v="40"/>
    <x v="52"/>
    <d v="2022-03-13T13:15:00"/>
    <s v="Lausanne"/>
    <s v="Young Boys"/>
    <n v="2.58"/>
    <s v="Lose"/>
    <n v="-1.1000000000000001"/>
  </r>
  <r>
    <x v="16"/>
    <x v="53"/>
    <d v="2022-03-13T13:30:00"/>
    <s v="Heracles"/>
    <s v="Vitesse"/>
    <n v="1.86"/>
    <s v="Win"/>
    <n v="0.93"/>
  </r>
  <r>
    <x v="4"/>
    <x v="4"/>
    <d v="2022-03-13T13:30:00"/>
    <s v="Partizan"/>
    <s v="Napredak"/>
    <n v="2.68"/>
    <s v="Win"/>
    <n v="1.81"/>
  </r>
  <r>
    <x v="21"/>
    <x v="30"/>
    <d v="2022-03-13T14:00:00"/>
    <s v="Chaves"/>
    <s v="Casa Pia"/>
    <n v="1.7"/>
    <s v="Lose"/>
    <n v="-1.1000000000000001"/>
  </r>
  <r>
    <x v="30"/>
    <x v="40"/>
    <d v="2022-03-13T14:00:00"/>
    <s v="Karvina"/>
    <s v="Sigma Olomouc"/>
    <n v="1.77"/>
    <s v="Lose"/>
    <n v="-1.1000000000000001"/>
  </r>
  <r>
    <x v="30"/>
    <x v="40"/>
    <d v="2022-03-13T14:00:00"/>
    <s v="Ceske Budejovice"/>
    <s v="Jablonec"/>
    <n v="1.86"/>
    <s v="Win"/>
    <n v="0.93"/>
  </r>
  <r>
    <x v="15"/>
    <x v="57"/>
    <d v="2022-03-13T14:00:00"/>
    <s v="Clermont"/>
    <s v="Lorient"/>
    <n v="1.64"/>
    <s v="Win"/>
    <n v="0.69"/>
  </r>
  <r>
    <x v="26"/>
    <x v="7"/>
    <d v="2022-03-13T14:00:00"/>
    <s v="Chelsea"/>
    <s v="Newcastle Utd"/>
    <n v="2.2799999999999998"/>
    <s v="Win"/>
    <n v="1.38"/>
  </r>
  <r>
    <x v="26"/>
    <x v="7"/>
    <d v="2022-03-13T14:00:00"/>
    <s v="Leeds"/>
    <s v="Norwich"/>
    <n v="2.2599999999999998"/>
    <s v="Lose"/>
    <n v="-1.1000000000000001"/>
  </r>
  <r>
    <x v="10"/>
    <x v="9"/>
    <d v="2022-03-13T14:00:00"/>
    <s v="Tabor Sezana"/>
    <s v="Aluminij"/>
    <n v="2.16"/>
    <s v="Win"/>
    <n v="1.25"/>
  </r>
  <r>
    <x v="11"/>
    <x v="7"/>
    <d v="2022-03-13T14:00:00"/>
    <s v="Sloboda"/>
    <s v="Zrinjski"/>
    <n v="1.79"/>
    <s v="Win"/>
    <n v="0.85"/>
  </r>
  <r>
    <x v="15"/>
    <x v="57"/>
    <d v="2022-03-13T14:00:00"/>
    <s v="Strasbourg"/>
    <s v="Monaco"/>
    <n v="1.86"/>
    <s v="Win"/>
    <n v="0.93"/>
  </r>
  <r>
    <x v="15"/>
    <x v="57"/>
    <d v="2022-03-13T14:00:00"/>
    <s v="Angers"/>
    <s v="Reims"/>
    <n v="1.58"/>
    <s v="Win"/>
    <n v="0.63"/>
  </r>
  <r>
    <x v="25"/>
    <x v="60"/>
    <d v="2022-03-13T14:00:00"/>
    <s v="Dragovoljac"/>
    <s v="Rijeka"/>
    <n v="2.58"/>
    <s v="Lose"/>
    <n v="-1.1000000000000001"/>
  </r>
  <r>
    <x v="39"/>
    <x v="7"/>
    <d v="2022-03-13T14:15:00"/>
    <s v="Neftci Baku"/>
    <s v="SumQayit"/>
    <n v="1.91"/>
    <s v="Lose"/>
    <n v="-1.1000000000000001"/>
  </r>
  <r>
    <x v="28"/>
    <x v="35"/>
    <d v="2022-03-13T14:30:00"/>
    <s v="Pisa"/>
    <s v="Cremonese"/>
    <n v="1.68"/>
    <s v="Lose"/>
    <n v="-1.1000000000000001"/>
  </r>
  <r>
    <x v="13"/>
    <x v="19"/>
    <d v="2022-03-13T14:30:00"/>
    <s v="Bayer Leverkusen"/>
    <s v="FC Koln"/>
    <n v="2.92"/>
    <s v="Win"/>
    <n v="2.0699999999999998"/>
  </r>
  <r>
    <x v="20"/>
    <x v="23"/>
    <d v="2022-03-13T15:00:00"/>
    <s v="Gijon"/>
    <s v="Tenerife"/>
    <n v="1.56"/>
    <s v="Lose"/>
    <n v="-1.1000000000000001"/>
  </r>
  <r>
    <x v="20"/>
    <x v="38"/>
    <d v="2022-03-13T15:15:00"/>
    <s v="Betis"/>
    <s v="Ath Bilbao"/>
    <n v="1.91"/>
    <s v="Win"/>
    <n v="0.98"/>
  </r>
  <r>
    <x v="21"/>
    <x v="24"/>
    <d v="2022-03-13T15:30:00"/>
    <s v="Maritimo"/>
    <s v="Guimaraes"/>
    <n v="1.86"/>
    <s v="Win"/>
    <n v="0.93"/>
  </r>
  <r>
    <x v="20"/>
    <x v="63"/>
    <d v="2022-03-13T15:30:00"/>
    <s v="Ejea"/>
    <s v="CE Europa"/>
    <n v="1.65"/>
    <s v="Lose"/>
    <n v="-1.1000000000000001"/>
  </r>
  <r>
    <x v="40"/>
    <x v="52"/>
    <d v="2022-03-13T15:30:00"/>
    <s v="Luzern"/>
    <s v="Grasshoppers"/>
    <n v="2.1800000000000002"/>
    <s v="Win"/>
    <n v="1.27"/>
  </r>
  <r>
    <x v="21"/>
    <x v="30"/>
    <d v="2022-03-13T15:30:00"/>
    <s v="Covilha"/>
    <s v="Trofense"/>
    <n v="1.61"/>
    <s v="Win"/>
    <n v="0.66"/>
  </r>
  <r>
    <x v="7"/>
    <x v="7"/>
    <d v="2022-03-13T15:30:00"/>
    <s v="East Riffa"/>
    <s v="Manama Club"/>
    <n v="1.83"/>
    <s v="Win"/>
    <n v="0.89"/>
  </r>
  <r>
    <x v="16"/>
    <x v="53"/>
    <d v="2022-03-13T15:45:00"/>
    <s v="Zwolle"/>
    <s v="Feyenoord"/>
    <n v="2.12"/>
    <s v="Lose"/>
    <n v="-1.1000000000000001"/>
  </r>
  <r>
    <x v="20"/>
    <x v="61"/>
    <d v="2022-03-13T16:00:00"/>
    <s v="Naxara"/>
    <s v="Laredo"/>
    <n v="1.64"/>
    <s v="Win"/>
    <n v="0.69"/>
  </r>
  <r>
    <x v="20"/>
    <x v="61"/>
    <d v="2022-03-13T16:00:00"/>
    <s v="Tropezon"/>
    <s v="Real Sociedad C"/>
    <n v="1.78"/>
    <s v="Win"/>
    <n v="0.84"/>
  </r>
  <r>
    <x v="20"/>
    <x v="51"/>
    <d v="2022-03-13T16:00:00"/>
    <s v="Palencia CA"/>
    <s v="Bergantinos"/>
    <n v="1.63"/>
    <s v="Lose"/>
    <n v="-1.1000000000000001"/>
  </r>
  <r>
    <x v="20"/>
    <x v="51"/>
    <d v="2022-03-13T16:00:00"/>
    <s v="Salmantino"/>
    <s v="Coruxo FC"/>
    <n v="1.51"/>
    <s v="Lose"/>
    <n v="-1.1000000000000001"/>
  </r>
  <r>
    <x v="20"/>
    <x v="61"/>
    <d v="2022-03-13T16:00:00"/>
    <s v="Izarra"/>
    <s v="AD San Juan"/>
    <n v="1.56"/>
    <s v="Win"/>
    <n v="0.61"/>
  </r>
  <r>
    <x v="36"/>
    <x v="59"/>
    <d v="2022-03-13T16:00:00"/>
    <s v="Csakvari"/>
    <s v="Nyiregyhaza"/>
    <n v="1.88"/>
    <s v="Lose"/>
    <n v="-1.1000000000000001"/>
  </r>
  <r>
    <x v="36"/>
    <x v="59"/>
    <d v="2022-03-13T16:00:00"/>
    <s v="Kecskemeti TE"/>
    <s v="Szolnoki MAV"/>
    <n v="2"/>
    <s v="Win"/>
    <n v="1.08"/>
  </r>
  <r>
    <x v="20"/>
    <x v="51"/>
    <d v="2022-03-13T16:00:00"/>
    <s v="Langreo"/>
    <s v="Navalcarnero"/>
    <n v="1.59"/>
    <s v="Win"/>
    <n v="0.64"/>
  </r>
  <r>
    <x v="20"/>
    <x v="51"/>
    <d v="2022-03-13T16:00:00"/>
    <s v="Arosa SC"/>
    <s v="Real Aviles"/>
    <n v="1.57"/>
    <s v="Win"/>
    <n v="0.62"/>
  </r>
  <r>
    <x v="10"/>
    <x v="9"/>
    <d v="2022-03-13T16:30:00"/>
    <s v="Maribor"/>
    <s v="Mura"/>
    <n v="1.93"/>
    <s v="Win"/>
    <n v="1"/>
  </r>
  <r>
    <x v="26"/>
    <x v="7"/>
    <d v="2022-03-13T16:30:00"/>
    <s v="Arsenal"/>
    <s v="Leicester"/>
    <n v="2.44"/>
    <s v="Win"/>
    <n v="1.55"/>
  </r>
  <r>
    <x v="20"/>
    <x v="61"/>
    <d v="2022-03-13T16:30:00"/>
    <s v="Gernika Club"/>
    <s v="Racing Rioja"/>
    <n v="1.54"/>
    <s v="Lose"/>
    <n v="-1.1000000000000001"/>
  </r>
  <r>
    <x v="13"/>
    <x v="19"/>
    <d v="2022-03-13T16:30:00"/>
    <s v="Eintracht Frankfurt"/>
    <s v="Bochum"/>
    <n v="2.08"/>
    <s v="Lose"/>
    <n v="-1.1000000000000001"/>
  </r>
  <r>
    <x v="28"/>
    <x v="56"/>
    <d v="2022-03-13T17:00:00"/>
    <s v="Atalanta"/>
    <s v="Genoa"/>
    <n v="2.1800000000000002"/>
    <s v="Win"/>
    <n v="1.27"/>
  </r>
  <r>
    <x v="20"/>
    <x v="62"/>
    <d v="2022-03-13T17:00:00"/>
    <s v="Xerez D.F.C."/>
    <s v="Velez"/>
    <n v="1.57"/>
    <s v="Win"/>
    <n v="0.62"/>
  </r>
  <r>
    <x v="18"/>
    <x v="21"/>
    <d v="2022-03-13T17:00:00"/>
    <s v="KS Polkowice"/>
    <s v="Widzew Lodz"/>
    <n v="1.94"/>
    <s v="Win"/>
    <n v="1.01"/>
  </r>
  <r>
    <x v="20"/>
    <x v="23"/>
    <d v="2022-03-13T17:15:00"/>
    <s v="Alcorcon"/>
    <s v="Huesca"/>
    <n v="1.64"/>
    <s v="Win"/>
    <n v="0.69"/>
  </r>
  <r>
    <x v="20"/>
    <x v="38"/>
    <d v="2022-03-13T17:30:00"/>
    <s v="Real Sociedad"/>
    <s v="Alaves"/>
    <n v="1.85"/>
    <s v="Win"/>
    <n v="0.92"/>
  </r>
  <r>
    <x v="32"/>
    <x v="48"/>
    <d v="2022-03-13T17:30:00"/>
    <s v="Beerschot VA"/>
    <s v="Gent"/>
    <n v="2"/>
    <s v="Win"/>
    <n v="1.08"/>
  </r>
  <r>
    <x v="41"/>
    <x v="64"/>
    <d v="2022-03-13T18:00:00"/>
    <s v="Deportivo Achuapa"/>
    <s v="Antigua"/>
    <n v="1.61"/>
    <s v="Win"/>
    <n v="0.66"/>
  </r>
  <r>
    <x v="21"/>
    <x v="24"/>
    <d v="2022-03-13T18:00:00"/>
    <s v="FC Porto"/>
    <s v="Tondela"/>
    <n v="2.94"/>
    <s v="Lose"/>
    <n v="-1.1000000000000001"/>
  </r>
  <r>
    <x v="2"/>
    <x v="39"/>
    <d v="2022-03-13T18:15:00"/>
    <s v="H. Nazareth"/>
    <s v="H. Beer Sheva"/>
    <n v="1.89"/>
    <s v="Win"/>
    <n v="0.96"/>
  </r>
  <r>
    <x v="32"/>
    <x v="66"/>
    <d v="2022-03-13T19:00:00"/>
    <s v="Oosterzonen"/>
    <s v="Mouscron"/>
    <n v="2.02"/>
    <s v="Win"/>
    <n v="1.1000000000000001"/>
  </r>
  <r>
    <x v="10"/>
    <x v="9"/>
    <d v="2022-03-13T19:15:00"/>
    <s v="Koper"/>
    <s v="Bravo"/>
    <n v="1.83"/>
    <s v="Win"/>
    <n v="0.89"/>
  </r>
  <r>
    <x v="32"/>
    <x v="48"/>
    <d v="2022-03-13T20:00:00"/>
    <s v="St. Liege"/>
    <s v="Seraing Utd"/>
    <n v="1.94"/>
    <s v="Win"/>
    <n v="1.01"/>
  </r>
  <r>
    <x v="21"/>
    <x v="24"/>
    <d v="2022-03-13T20:30:00"/>
    <s v="Braga"/>
    <s v="Gil Vicente"/>
    <n v="1.81"/>
    <s v="Win"/>
    <n v="0.87"/>
  </r>
  <r>
    <x v="37"/>
    <x v="58"/>
    <d v="2022-03-13T21:00:00"/>
    <s v="Municipal Limeno"/>
    <s v="Luis Angel Firpo"/>
    <n v="1.66"/>
    <s v="Lose"/>
    <n v="-1.1000000000000001"/>
  </r>
  <r>
    <x v="1"/>
    <x v="1"/>
    <d v="2022-03-14T11:00:00"/>
    <s v="Artsakh"/>
    <s v="Ararat-Armenia"/>
    <n v="1.66"/>
    <s v="Lose"/>
    <n v="-1.1000000000000001"/>
  </r>
  <r>
    <x v="4"/>
    <x v="4"/>
    <d v="2022-03-14T13:00:00"/>
    <s v="Novi Pazar"/>
    <s v="Mladost"/>
    <n v="1.91"/>
    <s v="Win"/>
    <n v="0.98"/>
  </r>
  <r>
    <x v="25"/>
    <x v="32"/>
    <d v="2022-03-14T15:00:00"/>
    <s v="Osijek 2"/>
    <s v="Dubrava"/>
    <n v="1.72"/>
    <s v="Win"/>
    <n v="0.78"/>
  </r>
  <r>
    <x v="23"/>
    <x v="34"/>
    <d v="2022-03-14T17:00:00"/>
    <s v="Galatasaray"/>
    <s v="Besiktas"/>
    <n v="2.17"/>
    <s v="Lose"/>
    <n v="-1.1000000000000001"/>
  </r>
  <r>
    <x v="18"/>
    <x v="20"/>
    <d v="2022-03-14T17:00:00"/>
    <s v="Rakow"/>
    <s v="Stal Mielec"/>
    <n v="2.1800000000000002"/>
    <s v="Lose"/>
    <n v="-1.1000000000000001"/>
  </r>
  <r>
    <x v="2"/>
    <x v="2"/>
    <d v="2022-03-14T17:00:00"/>
    <s v="Beitar Tel Aviv"/>
    <s v="Hap. Ramat Gan"/>
    <n v="1.59"/>
    <s v="Lose"/>
    <n v="-1.1000000000000001"/>
  </r>
  <r>
    <x v="2"/>
    <x v="2"/>
    <d v="2022-03-14T17:00:00"/>
    <s v="Agudat Sport Ashdod"/>
    <s v="Hapoel Umm al-Fahm"/>
    <n v="1.5"/>
    <s v="Win"/>
    <n v="0.55000000000000004"/>
  </r>
  <r>
    <x v="2"/>
    <x v="2"/>
    <d v="2022-03-14T17:00:00"/>
    <s v="Yehuda"/>
    <s v="Ramat Hasharon"/>
    <n v="1.61"/>
    <s v="Win"/>
    <n v="0.67"/>
  </r>
  <r>
    <x v="23"/>
    <x v="34"/>
    <d v="2022-03-14T17:00:00"/>
    <s v="Giresunspor"/>
    <s v="Gaziantep"/>
    <n v="1.82"/>
    <s v="Lose"/>
    <n v="-1.1000000000000001"/>
  </r>
  <r>
    <x v="13"/>
    <x v="16"/>
    <d v="2022-03-14T18:00:00"/>
    <s v="Meppen"/>
    <s v="Duisburg"/>
    <n v="2.1800000000000002"/>
    <s v="Lose"/>
    <n v="-1.1000000000000001"/>
  </r>
  <r>
    <x v="16"/>
    <x v="17"/>
    <d v="2022-03-14T19:00:00"/>
    <s v="Dordrecht"/>
    <s v="Oss"/>
    <n v="2.34"/>
    <s v="Win"/>
    <n v="1.44"/>
  </r>
  <r>
    <x v="16"/>
    <x v="17"/>
    <d v="2022-03-14T19:00:00"/>
    <s v="FC Emmen"/>
    <s v="Volendam"/>
    <n v="2.2000000000000002"/>
    <s v="Lose"/>
    <n v="-1.1000000000000001"/>
  </r>
  <r>
    <x v="16"/>
    <x v="17"/>
    <d v="2022-03-14T19:00:00"/>
    <s v="Maastricht"/>
    <s v="Jong AZ"/>
    <n v="2.52"/>
    <s v="Lose"/>
    <n v="-1.1000000000000001"/>
  </r>
  <r>
    <x v="36"/>
    <x v="59"/>
    <d v="2022-03-14T19:00:00"/>
    <s v="Haladas"/>
    <s v="Budafoki"/>
    <n v="1.64"/>
    <s v="Lose"/>
    <n v="-1.1000000000000001"/>
  </r>
  <r>
    <x v="30"/>
    <x v="31"/>
    <d v="2022-03-15T13:30:00"/>
    <s v="Trinec"/>
    <s v="Chrudim"/>
    <n v="2.1800000000000002"/>
    <s v="Lose"/>
    <n v="-1.1000000000000001"/>
  </r>
  <r>
    <x v="28"/>
    <x v="35"/>
    <d v="2022-03-15T17:30:00"/>
    <s v="Cosenza"/>
    <s v="Lecce"/>
    <n v="1.74"/>
    <s v="Lose"/>
    <n v="-1.1000000000000001"/>
  </r>
  <r>
    <x v="28"/>
    <x v="35"/>
    <d v="2022-03-15T17:30:00"/>
    <s v="Cittadella"/>
    <s v="Reggina 1914"/>
    <n v="1.54"/>
    <s v="Win"/>
    <n v="0.57999999999999996"/>
  </r>
  <r>
    <x v="28"/>
    <x v="35"/>
    <d v="2022-03-15T17:30:00"/>
    <s v="Brescia"/>
    <s v="Benevento"/>
    <n v="1.78"/>
    <s v="Lose"/>
    <n v="-1.1000000000000001"/>
  </r>
  <r>
    <x v="18"/>
    <x v="20"/>
    <d v="2022-03-15T17:45:00"/>
    <s v="Legia"/>
    <s v="Termalica B-B."/>
    <n v="1.81"/>
    <s v="Lose"/>
    <n v="-1.1000000000000001"/>
  </r>
  <r>
    <x v="13"/>
    <x v="14"/>
    <d v="2022-03-15T18:00:00"/>
    <s v="Aschaffenburg"/>
    <s v="Nurnberg II"/>
    <n v="2.2599999999999998"/>
    <s v="Lose"/>
    <n v="-1.1000000000000001"/>
  </r>
  <r>
    <x v="15"/>
    <x v="54"/>
    <d v="2022-03-15T18:00:00"/>
    <s v="Pau"/>
    <s v="Grenoble"/>
    <n v="1.55"/>
    <s v="Win"/>
    <n v="0.6"/>
  </r>
  <r>
    <x v="15"/>
    <x v="54"/>
    <d v="2022-03-15T18:00:00"/>
    <s v="Niort"/>
    <s v="Sochaux"/>
    <n v="1.58"/>
    <s v="Win"/>
    <n v="0.63"/>
  </r>
  <r>
    <x v="15"/>
    <x v="54"/>
    <d v="2022-03-15T18:00:00"/>
    <s v="Toulouse"/>
    <s v="Amiens"/>
    <n v="1.96"/>
    <s v="Lose"/>
    <n v="-1.1000000000000001"/>
  </r>
  <r>
    <x v="8"/>
    <x v="7"/>
    <d v="2022-03-15T18:00:00"/>
    <s v="Future FC"/>
    <s v="Smouha"/>
    <n v="1.69"/>
    <s v="Lose"/>
    <n v="-1.1000000000000001"/>
  </r>
  <r>
    <x v="26"/>
    <x v="41"/>
    <d v="2022-03-15T19:45:00"/>
    <s v="Crewe"/>
    <s v="Wigan"/>
    <n v="1.91"/>
    <s v="Win"/>
    <n v="0.98"/>
  </r>
  <r>
    <x v="26"/>
    <x v="45"/>
    <d v="2022-03-15T19:45:00"/>
    <s v="Hampton &amp; Richmond"/>
    <s v="Welling"/>
    <n v="2.4"/>
    <s v="Lose"/>
    <n v="-1.1000000000000001"/>
  </r>
  <r>
    <x v="31"/>
    <x v="46"/>
    <d v="2022-03-15T19:45:00"/>
    <s v="Crusaders"/>
    <s v="Ballymena"/>
    <n v="1.95"/>
    <s v="Lose"/>
    <n v="-1.1000000000000001"/>
  </r>
  <r>
    <x v="26"/>
    <x v="22"/>
    <d v="2022-03-15T19:45:00"/>
    <s v="Carlisle"/>
    <s v="Newport"/>
    <n v="1.76"/>
    <s v="Lose"/>
    <n v="-1.1000000000000001"/>
  </r>
  <r>
    <x v="26"/>
    <x v="44"/>
    <d v="2022-03-15T19:45:00"/>
    <s v="York"/>
    <s v="Curzon"/>
    <n v="1.99"/>
    <s v="Win"/>
    <n v="1.07"/>
  </r>
  <r>
    <x v="26"/>
    <x v="22"/>
    <d v="2022-03-15T19:45:00"/>
    <s v="Exeter"/>
    <s v="Crawley Town"/>
    <n v="2.04"/>
    <s v="Lose"/>
    <n v="-1.1000000000000001"/>
  </r>
  <r>
    <x v="26"/>
    <x v="22"/>
    <d v="2022-03-15T19:45:00"/>
    <s v="Rochdale"/>
    <s v="Salford"/>
    <n v="1.71"/>
    <s v="Win"/>
    <n v="0.76"/>
  </r>
  <r>
    <x v="26"/>
    <x v="42"/>
    <d v="2022-03-15T19:45:00"/>
    <s v="Stockport"/>
    <s v="Notts County"/>
    <n v="1.8"/>
    <s v="Lose"/>
    <n v="-1.1000000000000001"/>
  </r>
  <r>
    <x v="26"/>
    <x v="41"/>
    <d v="2022-03-15T19:45:00"/>
    <s v="Shrewsbury"/>
    <s v="Morecambe"/>
    <n v="1.58"/>
    <s v="Lose"/>
    <n v="-1.1000000000000001"/>
  </r>
  <r>
    <x v="26"/>
    <x v="44"/>
    <d v="2022-03-15T19:45:00"/>
    <s v="Spennymoor"/>
    <s v="Kidderminster"/>
    <n v="1.76"/>
    <s v="Win"/>
    <n v="0.82"/>
  </r>
  <r>
    <x v="19"/>
    <x v="22"/>
    <d v="2022-03-15T19:45:00"/>
    <s v="Cowdenbeath"/>
    <s v="Forfar Athletic"/>
    <n v="1.63"/>
    <s v="Lose"/>
    <n v="-1.1000000000000001"/>
  </r>
  <r>
    <x v="26"/>
    <x v="41"/>
    <d v="2022-03-15T19:45:00"/>
    <s v="Rotherham"/>
    <s v="Lincoln City"/>
    <n v="2.12"/>
    <s v="Lose"/>
    <n v="-1.1000000000000001"/>
  </r>
  <r>
    <x v="26"/>
    <x v="42"/>
    <d v="2022-03-15T19:45:00"/>
    <s v="Halifax"/>
    <s v="Bromley"/>
    <n v="1.84"/>
    <s v="Win"/>
    <n v="0.9"/>
  </r>
  <r>
    <x v="26"/>
    <x v="22"/>
    <d v="2022-03-15T19:45:00"/>
    <s v="Hartlepool"/>
    <s v="Bradford"/>
    <n v="1.67"/>
    <s v="Win"/>
    <n v="0.73"/>
  </r>
  <r>
    <x v="26"/>
    <x v="41"/>
    <d v="2022-03-15T19:45:00"/>
    <s v="Charlton"/>
    <s v="Gillingham FC"/>
    <n v="1.73"/>
    <s v="Win"/>
    <n v="0.78"/>
  </r>
  <r>
    <x v="26"/>
    <x v="43"/>
    <d v="2022-03-15T19:45:00"/>
    <s v="Blackburn"/>
    <s v="Derby"/>
    <n v="1.58"/>
    <s v="Lose"/>
    <n v="-1.1000000000000001"/>
  </r>
  <r>
    <x v="26"/>
    <x v="22"/>
    <d v="2022-03-15T19:45:00"/>
    <s v="Walsall"/>
    <s v="Oldham"/>
    <n v="1.72"/>
    <s v="Lose"/>
    <n v="-1.1000000000000001"/>
  </r>
  <r>
    <x v="26"/>
    <x v="44"/>
    <d v="2022-03-15T19:45:00"/>
    <s v="Guiseley"/>
    <s v="Blyth Spartans"/>
    <n v="2.1800000000000002"/>
    <s v="Lose"/>
    <n v="-1.1000000000000001"/>
  </r>
  <r>
    <x v="26"/>
    <x v="22"/>
    <d v="2022-03-15T19:45:00"/>
    <s v="Swindon"/>
    <s v="Sutton"/>
    <n v="1.89"/>
    <s v="Lose"/>
    <n v="-1.1000000000000001"/>
  </r>
  <r>
    <x v="26"/>
    <x v="44"/>
    <d v="2022-03-15T19:45:00"/>
    <s v="Alfreton"/>
    <s v="Boston"/>
    <n v="1.84"/>
    <s v="Win"/>
    <n v="0.9"/>
  </r>
  <r>
    <x v="26"/>
    <x v="43"/>
    <d v="2022-03-15T19:45:00"/>
    <s v="Birmingham"/>
    <s v="Middlesbrough"/>
    <n v="1.86"/>
    <s v="Win"/>
    <n v="0.93"/>
  </r>
  <r>
    <x v="26"/>
    <x v="42"/>
    <d v="2022-03-15T19:45:00"/>
    <s v="Southend"/>
    <s v="Dagenham &amp; Red."/>
    <n v="1.68"/>
    <s v="Lose"/>
    <n v="-1.1000000000000001"/>
  </r>
  <r>
    <x v="26"/>
    <x v="22"/>
    <d v="2022-03-15T19:45:00"/>
    <s v="Forest Green"/>
    <s v="Leyton Orient"/>
    <n v="1.75"/>
    <s v="Win"/>
    <n v="0.81"/>
  </r>
  <r>
    <x v="26"/>
    <x v="43"/>
    <d v="2022-03-15T20:00:00"/>
    <s v="West Brom"/>
    <s v="Fulham"/>
    <n v="1.91"/>
    <s v="Win"/>
    <n v="0.98"/>
  </r>
  <r>
    <x v="0"/>
    <x v="69"/>
    <d v="2022-03-15T23:00:00"/>
    <s v="Zacatecas Mineros"/>
    <s v="Venados"/>
    <n v="1.58"/>
    <s v="Win"/>
    <n v="0.63"/>
  </r>
  <r>
    <x v="8"/>
    <x v="7"/>
    <d v="2022-03-16T13:00:00"/>
    <s v="El Gounah"/>
    <s v="Arab Contractors"/>
    <n v="1.61"/>
    <s v="Lose"/>
    <n v="-1.1000000000000001"/>
  </r>
  <r>
    <x v="14"/>
    <x v="7"/>
    <d v="2022-03-16T15:00:00"/>
    <s v="Tshakhuma"/>
    <s v="Chippa Utd."/>
    <n v="1.52"/>
    <s v="Win"/>
    <n v="0.56000000000000005"/>
  </r>
  <r>
    <x v="28"/>
    <x v="35"/>
    <d v="2022-03-16T17:30:00"/>
    <s v="Perugia"/>
    <s v="Spal"/>
    <n v="1.7"/>
    <s v="Win"/>
    <n v="0.75"/>
  </r>
  <r>
    <x v="32"/>
    <x v="66"/>
    <d v="2022-03-16T17:45:00"/>
    <s v="Oosterzonen"/>
    <s v="Westerlo"/>
    <n v="2.16"/>
    <s v="Win"/>
    <n v="1.25"/>
  </r>
  <r>
    <x v="13"/>
    <x v="16"/>
    <d v="2022-03-16T18:00:00"/>
    <s v="Viktoria Berlin"/>
    <s v="Zwickau"/>
    <n v="1.77"/>
    <s v="Win"/>
    <n v="0.83"/>
  </r>
  <r>
    <x v="13"/>
    <x v="37"/>
    <d v="2022-03-16T18:30:00"/>
    <s v="Fortuna Koln"/>
    <s v="RW Essen"/>
    <n v="2.2400000000000002"/>
    <s v="Lose"/>
    <n v="-1.1000000000000001"/>
  </r>
  <r>
    <x v="13"/>
    <x v="37"/>
    <d v="2022-03-16T18:30:00"/>
    <s v="Lotte"/>
    <s v="Lippstadt"/>
    <n v="2.2000000000000002"/>
    <s v="Win"/>
    <n v="1.32"/>
  </r>
  <r>
    <x v="26"/>
    <x v="43"/>
    <d v="2022-03-16T19:45:00"/>
    <s v="Blackpool"/>
    <s v="Sheffield Utd"/>
    <n v="1.76"/>
    <s v="Win"/>
    <n v="0.82"/>
  </r>
  <r>
    <x v="26"/>
    <x v="43"/>
    <d v="2022-03-16T19:45:00"/>
    <s v="Coventry"/>
    <s v="Hull City"/>
    <n v="1.86"/>
    <s v="Win"/>
    <n v="0.93"/>
  </r>
  <r>
    <x v="26"/>
    <x v="43"/>
    <d v="2022-03-16T19:45:00"/>
    <s v="Peterborough"/>
    <s v="Swansea"/>
    <n v="1.75"/>
    <s v="Lose"/>
    <n v="-1.1000000000000001"/>
  </r>
  <r>
    <x v="26"/>
    <x v="43"/>
    <d v="2022-03-16T19:45:00"/>
    <s v="Cardiff"/>
    <s v="Stoke City"/>
    <n v="1.62"/>
    <s v="Lose"/>
    <n v="-1.1000000000000001"/>
  </r>
  <r>
    <x v="26"/>
    <x v="43"/>
    <d v="2022-03-16T19:45:00"/>
    <s v="Luton"/>
    <s v="Preston"/>
    <n v="1.57"/>
    <s v="Lose"/>
    <n v="-1.1000000000000001"/>
  </r>
  <r>
    <x v="20"/>
    <x v="62"/>
    <d v="2022-03-16T20:00:00"/>
    <s v="San Fernando"/>
    <s v="Tamaraceite"/>
    <n v="1.53"/>
    <s v="Lose"/>
    <n v="-1.1000000000000001"/>
  </r>
  <r>
    <x v="45"/>
    <x v="74"/>
    <d v="2022-03-16T23:05:00"/>
    <s v="Bucaramanga"/>
    <s v="Dep. Cali"/>
    <n v="1.53"/>
    <s v="Win"/>
    <n v="0.56999999999999995"/>
  </r>
  <r>
    <x v="43"/>
    <x v="7"/>
    <d v="2022-03-17T14:10:00"/>
    <s v="Al Naser"/>
    <s v="Al Shabab"/>
    <n v="1.74"/>
    <s v="Win"/>
    <n v="0.79"/>
  </r>
  <r>
    <x v="8"/>
    <x v="7"/>
    <d v="2022-03-17T15:30:00"/>
    <s v="El Sharkia Lel Dokhan"/>
    <s v="El Gaish"/>
    <n v="1.52"/>
    <s v="Win"/>
    <n v="0.56000000000000005"/>
  </r>
  <r>
    <x v="2"/>
    <x v="2"/>
    <d v="2022-03-17T17:00:00"/>
    <s v="Kfar Kasem"/>
    <s v="Beitar Tel Aviv"/>
    <n v="1.8"/>
    <s v="Win"/>
    <n v="0.86"/>
  </r>
  <r>
    <x v="26"/>
    <x v="7"/>
    <d v="2022-03-17T19:45:00"/>
    <s v="Everton"/>
    <s v="Newcastle Utd"/>
    <n v="1.78"/>
    <s v="Win"/>
    <n v="0.84"/>
  </r>
  <r>
    <x v="0"/>
    <x v="69"/>
    <d v="2022-03-17T23:00:00"/>
    <s v="Tepatitlan de Morelos"/>
    <s v="Pumas Tabasco"/>
    <n v="1.6"/>
    <s v="Win"/>
    <n v="0.65"/>
  </r>
  <r>
    <x v="39"/>
    <x v="7"/>
    <d v="2022-03-18T13:00:00"/>
    <s v="Inter Baku"/>
    <s v="SumQayit"/>
    <n v="1.58"/>
    <s v="Win"/>
    <n v="0.63"/>
  </r>
  <r>
    <x v="2"/>
    <x v="2"/>
    <d v="2022-03-18T13:00:00"/>
    <s v="M. Nazareth"/>
    <s v="Agudat Sport Ashdod"/>
    <n v="1.64"/>
    <s v="Lose"/>
    <n v="-1.1000000000000001"/>
  </r>
  <r>
    <x v="2"/>
    <x v="2"/>
    <d v="2022-03-18T13:00:00"/>
    <s v="Ramat Hasharon"/>
    <s v="Hapoel Kfar-Saba"/>
    <n v="1.53"/>
    <s v="Lose"/>
    <n v="-1.1000000000000001"/>
  </r>
  <r>
    <x v="2"/>
    <x v="2"/>
    <d v="2022-03-18T13:00:00"/>
    <s v="H. Akko"/>
    <s v="Yehuda"/>
    <n v="1.54"/>
    <s v="Win"/>
    <n v="0.57999999999999996"/>
  </r>
  <r>
    <x v="2"/>
    <x v="2"/>
    <d v="2022-03-18T13:00:00"/>
    <s v="Hapoel Umm al-Fahm"/>
    <s v="Hapoel Afula"/>
    <n v="1.7"/>
    <s v="Lose"/>
    <n v="-1.1000000000000001"/>
  </r>
  <r>
    <x v="2"/>
    <x v="2"/>
    <d v="2022-03-18T13:00:00"/>
    <s v="Hap. Ramat Gan"/>
    <s v="H. Ironi Rishon"/>
    <n v="1.65"/>
    <s v="Win"/>
    <n v="0.71"/>
  </r>
  <r>
    <x v="23"/>
    <x v="29"/>
    <d v="2022-03-18T14:00:00"/>
    <s v="Istanbulspor AS"/>
    <s v="Keciorengucu"/>
    <n v="1.81"/>
    <s v="Win"/>
    <n v="0.87"/>
  </r>
  <r>
    <x v="3"/>
    <x v="3"/>
    <d v="2022-03-18T15:30:00"/>
    <s v="Arda"/>
    <s v="Lok. Plovdiv"/>
    <n v="1.57"/>
    <s v="Lose"/>
    <n v="-1.1000000000000001"/>
  </r>
  <r>
    <x v="39"/>
    <x v="7"/>
    <d v="2022-03-18T15:37:00"/>
    <s v="Neftci Baku"/>
    <s v="Gabala"/>
    <n v="1.84"/>
    <s v="Lose"/>
    <n v="-1.1000000000000001"/>
  </r>
  <r>
    <x v="10"/>
    <x v="9"/>
    <d v="2022-03-18T16:30:00"/>
    <s v="Radomlje"/>
    <s v="Bravo"/>
    <n v="1.81"/>
    <s v="Lose"/>
    <n v="-1.1000000000000001"/>
  </r>
  <r>
    <x v="25"/>
    <x v="60"/>
    <d v="2022-03-18T17:00:00"/>
    <s v="Dragovoljac"/>
    <s v="Istra 1961"/>
    <n v="1.92"/>
    <s v="Win"/>
    <n v="0.99"/>
  </r>
  <r>
    <x v="18"/>
    <x v="21"/>
    <d v="2022-03-18T17:00:00"/>
    <s v="Legnica"/>
    <s v="Korona Kielce"/>
    <n v="1.66"/>
    <s v="Win"/>
    <n v="0.72"/>
  </r>
  <r>
    <x v="18"/>
    <x v="20"/>
    <d v="2022-03-18T17:00:00"/>
    <s v="Zaglebie"/>
    <s v="Warta Poznan"/>
    <n v="1.66"/>
    <s v="Lose"/>
    <n v="-1.1000000000000001"/>
  </r>
  <r>
    <x v="4"/>
    <x v="4"/>
    <d v="2022-03-18T17:00:00"/>
    <s v="Backa Topola"/>
    <s v="Proleter"/>
    <n v="2.04"/>
    <s v="Lose"/>
    <n v="-1.1000000000000001"/>
  </r>
  <r>
    <x v="23"/>
    <x v="34"/>
    <d v="2022-03-18T17:00:00"/>
    <s v="Karagumruk"/>
    <s v="Kayserispor"/>
    <n v="2"/>
    <s v="Lose"/>
    <n v="-1.1000000000000001"/>
  </r>
  <r>
    <x v="17"/>
    <x v="18"/>
    <d v="2022-03-18T17:30:00"/>
    <s v="FK Austria Vienna"/>
    <s v="St. Polten"/>
    <n v="2.1"/>
    <s v="Win"/>
    <n v="1.19"/>
  </r>
  <r>
    <x v="12"/>
    <x v="10"/>
    <d v="2022-03-18T17:30:00"/>
    <s v="Fredericia"/>
    <s v="Koge"/>
    <n v="2.16"/>
    <s v="Lose"/>
    <n v="-1.1000000000000001"/>
  </r>
  <r>
    <x v="13"/>
    <x v="11"/>
    <d v="2022-03-18T17:30:00"/>
    <s v="Aue"/>
    <s v="Karlsruher"/>
    <n v="2.3199999999999998"/>
    <s v="Lose"/>
    <n v="-1.1000000000000001"/>
  </r>
  <r>
    <x v="15"/>
    <x v="13"/>
    <d v="2022-03-18T18:00:00"/>
    <s v="Annecy"/>
    <s v="CA Bastia"/>
    <n v="1.74"/>
    <s v="Lose"/>
    <n v="-1.1000000000000001"/>
  </r>
  <r>
    <x v="15"/>
    <x v="13"/>
    <d v="2022-03-18T18:00:00"/>
    <s v="Laval"/>
    <s v="Sete"/>
    <n v="1.62"/>
    <s v="Win"/>
    <n v="0.67"/>
  </r>
  <r>
    <x v="15"/>
    <x v="13"/>
    <d v="2022-03-18T18:00:00"/>
    <s v="Red Star"/>
    <s v="Avranches"/>
    <n v="1.74"/>
    <s v="Lose"/>
    <n v="-1.1000000000000001"/>
  </r>
  <r>
    <x v="13"/>
    <x v="16"/>
    <d v="2022-03-18T18:00:00"/>
    <s v="Wurzburger Kickers"/>
    <s v="Viktoria Koln"/>
    <n v="1.89"/>
    <s v="Win"/>
    <n v="0.96"/>
  </r>
  <r>
    <x v="13"/>
    <x v="12"/>
    <d v="2022-03-18T18:00:00"/>
    <s v="Furstenwalde"/>
    <s v="Tasmania Berlin"/>
    <n v="2.96"/>
    <s v="Lose"/>
    <n v="-1.1000000000000001"/>
  </r>
  <r>
    <x v="13"/>
    <x v="12"/>
    <d v="2022-03-18T18:00:00"/>
    <s v="TB Berlin"/>
    <s v="Babelsberg"/>
    <n v="2.02"/>
    <s v="Win"/>
    <n v="1.1000000000000001"/>
  </r>
  <r>
    <x v="13"/>
    <x v="36"/>
    <d v="2022-03-18T18:00:00"/>
    <s v="Aalen"/>
    <s v="Stuttgart II"/>
    <n v="1.86"/>
    <s v="Lose"/>
    <n v="-1.1000000000000001"/>
  </r>
  <r>
    <x v="13"/>
    <x v="36"/>
    <d v="2022-03-18T18:00:00"/>
    <s v="Walldorf"/>
    <s v="TuS RW Koblenz"/>
    <n v="2.12"/>
    <s v="Lose"/>
    <n v="-1.1000000000000001"/>
  </r>
  <r>
    <x v="13"/>
    <x v="36"/>
    <d v="2022-03-18T18:00:00"/>
    <s v="Mainz II"/>
    <s v="Ulm"/>
    <n v="2"/>
    <s v="Lose"/>
    <n v="-1.1000000000000001"/>
  </r>
  <r>
    <x v="21"/>
    <x v="30"/>
    <d v="2022-03-18T18:00:00"/>
    <s v="Academico Viseu"/>
    <s v="Rio Ave"/>
    <n v="1.77"/>
    <s v="Win"/>
    <n v="0.83"/>
  </r>
  <r>
    <x v="40"/>
    <x v="67"/>
    <d v="2022-03-18T18:30:00"/>
    <s v="Xamax"/>
    <s v="Winterthur"/>
    <n v="2.02"/>
    <s v="Win"/>
    <n v="1.1000000000000001"/>
  </r>
  <r>
    <x v="36"/>
    <x v="55"/>
    <d v="2022-03-18T19:00:00"/>
    <s v="Ferencvaros"/>
    <s v="Mezokovesd-Zsory"/>
    <n v="2.12"/>
    <s v="Win"/>
    <n v="1.21"/>
  </r>
  <r>
    <x v="16"/>
    <x v="17"/>
    <d v="2022-03-18T19:00:00"/>
    <s v="Graafschap"/>
    <s v="Maastricht"/>
    <n v="2.66"/>
    <s v="Lose"/>
    <n v="-1.1000000000000001"/>
  </r>
  <r>
    <x v="16"/>
    <x v="17"/>
    <d v="2022-03-18T19:00:00"/>
    <s v="Almere City"/>
    <s v="Den Bosch"/>
    <n v="2.5"/>
    <s v="Win"/>
    <n v="1.62"/>
  </r>
  <r>
    <x v="16"/>
    <x v="17"/>
    <d v="2022-03-18T19:00:00"/>
    <s v="Helmond"/>
    <s v="Breda"/>
    <n v="2.1800000000000002"/>
    <s v="Lose"/>
    <n v="-1.1000000000000001"/>
  </r>
  <r>
    <x v="16"/>
    <x v="53"/>
    <d v="2022-03-18T19:00:00"/>
    <s v="Heerenveen"/>
    <s v="Heracles"/>
    <n v="1.76"/>
    <s v="Win"/>
    <n v="0.82"/>
  </r>
  <r>
    <x v="40"/>
    <x v="67"/>
    <d v="2022-03-18T19:15:00"/>
    <s v="Vaduz"/>
    <s v="Thun"/>
    <n v="2.58"/>
    <s v="Win"/>
    <n v="1.71"/>
  </r>
  <r>
    <x v="32"/>
    <x v="48"/>
    <d v="2022-03-18T19:45:00"/>
    <s v="St. Gilloise"/>
    <s v="Oostende"/>
    <n v="2.2599999999999998"/>
    <s v="Win"/>
    <n v="1.36"/>
  </r>
  <r>
    <x v="31"/>
    <x v="46"/>
    <d v="2022-03-18T19:45:00"/>
    <s v="C. Rangers"/>
    <s v="Larne"/>
    <n v="2.52"/>
    <s v="Win"/>
    <n v="1.64"/>
  </r>
  <r>
    <x v="19"/>
    <x v="43"/>
    <d v="2022-03-18T19:45:00"/>
    <s v="Dunfermline"/>
    <s v="Morton"/>
    <n v="1.67"/>
    <s v="Win"/>
    <n v="0.73"/>
  </r>
  <r>
    <x v="15"/>
    <x v="57"/>
    <d v="2022-03-18T20:00:00"/>
    <s v="St Etienne"/>
    <s v="Troyes"/>
    <n v="1.72"/>
    <s v="Win"/>
    <n v="0.77"/>
  </r>
  <r>
    <x v="28"/>
    <x v="56"/>
    <d v="2022-03-18T20:00:00"/>
    <s v="Genoa"/>
    <s v="Torino"/>
    <n v="1.66"/>
    <s v="Win"/>
    <n v="0.72"/>
  </r>
  <r>
    <x v="20"/>
    <x v="23"/>
    <d v="2022-03-18T20:00:00"/>
    <s v="Huesca"/>
    <s v="Burgos CF"/>
    <n v="1.85"/>
    <s v="Win"/>
    <n v="0.92"/>
  </r>
  <r>
    <x v="30"/>
    <x v="31"/>
    <d v="2022-03-19T09:15:00"/>
    <s v="Dukla Prague"/>
    <s v="Mas Taborsko"/>
    <n v="2.2200000000000002"/>
    <s v="Win"/>
    <n v="1.31"/>
  </r>
  <r>
    <x v="3"/>
    <x v="3"/>
    <d v="2022-03-19T10:30:00"/>
    <s v="Beroe"/>
    <s v="CSKA 1948 Sofia"/>
    <n v="1.74"/>
    <s v="Win"/>
    <n v="0.79"/>
  </r>
  <r>
    <x v="1"/>
    <x v="1"/>
    <d v="2022-03-19T11:00:00"/>
    <s v="Noravank"/>
    <s v="Artsakh"/>
    <n v="1.6"/>
    <s v="Lose"/>
    <n v="-1.1000000000000001"/>
  </r>
  <r>
    <x v="21"/>
    <x v="30"/>
    <d v="2022-03-19T11:00:00"/>
    <s v="Covilha"/>
    <s v="Mafra"/>
    <n v="1.66"/>
    <s v="Win"/>
    <n v="0.72"/>
  </r>
  <r>
    <x v="24"/>
    <x v="28"/>
    <d v="2022-03-19T11:00:00"/>
    <s v="Suphanburi"/>
    <s v="Muang Thong Utd"/>
    <n v="1.75"/>
    <s v="Win"/>
    <n v="0.81"/>
  </r>
  <r>
    <x v="24"/>
    <x v="28"/>
    <d v="2022-03-19T11:00:00"/>
    <s v="BEC Tero Sasana"/>
    <s v="Khonkaen Utd."/>
    <n v="1.71"/>
    <s v="Win"/>
    <n v="0.76"/>
  </r>
  <r>
    <x v="24"/>
    <x v="28"/>
    <d v="2022-03-19T12:00:00"/>
    <s v="Prachuap"/>
    <s v="Ratchaburi"/>
    <n v="1.69"/>
    <s v="Win"/>
    <n v="0.74"/>
  </r>
  <r>
    <x v="26"/>
    <x v="43"/>
    <d v="2022-03-19T12:30:00"/>
    <s v="Derby"/>
    <s v="Coventry"/>
    <n v="1.67"/>
    <s v="Win"/>
    <n v="0.73"/>
  </r>
  <r>
    <x v="13"/>
    <x v="11"/>
    <d v="2022-03-19T12:30:00"/>
    <s v="Schalke"/>
    <s v="Hannover"/>
    <n v="2.4"/>
    <s v="Lose"/>
    <n v="-1.1000000000000001"/>
  </r>
  <r>
    <x v="13"/>
    <x v="16"/>
    <d v="2022-03-19T13:00:00"/>
    <s v="Wehen"/>
    <s v="SV Turkgucu Ataspor"/>
    <n v="1.99"/>
    <s v="Win"/>
    <n v="1.07"/>
  </r>
  <r>
    <x v="13"/>
    <x v="16"/>
    <d v="2022-03-19T13:00:00"/>
    <s v="Saarbrucken"/>
    <s v="Hallescher"/>
    <n v="1.99"/>
    <s v="Lose"/>
    <n v="-1.1000000000000001"/>
  </r>
  <r>
    <x v="13"/>
    <x v="14"/>
    <d v="2022-03-19T13:00:00"/>
    <s v="Heimstetten"/>
    <s v="Buchbach"/>
    <n v="2.25"/>
    <s v="Win"/>
    <n v="1.38"/>
  </r>
  <r>
    <x v="13"/>
    <x v="14"/>
    <d v="2022-03-19T13:00:00"/>
    <s v="Augsburg II"/>
    <s v="Rain/Lech"/>
    <n v="2.76"/>
    <s v="Win"/>
    <n v="1.9"/>
  </r>
  <r>
    <x v="13"/>
    <x v="36"/>
    <d v="2022-03-19T13:00:00"/>
    <s v="Pirmasens"/>
    <s v="Elversberg"/>
    <n v="2.2000000000000002"/>
    <s v="Lose"/>
    <n v="-1.1000000000000001"/>
  </r>
  <r>
    <x v="13"/>
    <x v="36"/>
    <d v="2022-03-19T13:00:00"/>
    <s v="Balingen"/>
    <s v="FSV Frankfurt"/>
    <n v="2"/>
    <s v="Win"/>
    <n v="1.1000000000000001"/>
  </r>
  <r>
    <x v="13"/>
    <x v="37"/>
    <d v="2022-03-19T13:00:00"/>
    <s v="Homberg"/>
    <s v="Bonner"/>
    <n v="2.12"/>
    <s v="Lose"/>
    <n v="-1.1000000000000001"/>
  </r>
  <r>
    <x v="13"/>
    <x v="37"/>
    <d v="2022-03-19T13:00:00"/>
    <s v="Straelen"/>
    <s v="Oberhausen"/>
    <n v="1.9"/>
    <s v="Lose"/>
    <n v="-1.1000000000000001"/>
  </r>
  <r>
    <x v="13"/>
    <x v="37"/>
    <d v="2022-03-19T13:00:00"/>
    <s v="Fortuna Koln"/>
    <s v="Schalke II"/>
    <n v="2.16"/>
    <s v="Lose"/>
    <n v="-1.1000000000000001"/>
  </r>
  <r>
    <x v="13"/>
    <x v="37"/>
    <d v="2022-03-19T13:00:00"/>
    <s v="Lotte"/>
    <s v="B. Monchengladbach II"/>
    <n v="2.0499999999999998"/>
    <s v="Win"/>
    <n v="1.1599999999999999"/>
  </r>
  <r>
    <x v="28"/>
    <x v="35"/>
    <d v="2022-03-19T13:00:00"/>
    <s v="Reggina 1914"/>
    <s v="Cosenza"/>
    <n v="1.5"/>
    <s v="Win"/>
    <n v="0.55000000000000004"/>
  </r>
  <r>
    <x v="18"/>
    <x v="31"/>
    <d v="2022-03-19T13:00:00"/>
    <s v="Ostroda"/>
    <s v="Stezyca"/>
    <n v="2.1"/>
    <s v="Lose"/>
    <n v="-1.1000000000000001"/>
  </r>
  <r>
    <x v="20"/>
    <x v="38"/>
    <d v="2022-03-19T13:00:00"/>
    <s v="Alaves"/>
    <s v="Granada CF"/>
    <n v="1.67"/>
    <s v="Lose"/>
    <n v="-1.1000000000000001"/>
  </r>
  <r>
    <x v="20"/>
    <x v="23"/>
    <d v="2022-03-19T13:00:00"/>
    <s v="R. Sociedad B"/>
    <s v="Mirandes"/>
    <n v="1.85"/>
    <s v="Lose"/>
    <n v="-1.1000000000000001"/>
  </r>
  <r>
    <x v="23"/>
    <x v="34"/>
    <d v="2022-03-19T13:00:00"/>
    <s v="Adana Demirspor"/>
    <s v="Basaksehir"/>
    <n v="1.92"/>
    <s v="Lose"/>
    <n v="-1.1000000000000001"/>
  </r>
  <r>
    <x v="13"/>
    <x v="12"/>
    <d v="2022-03-19T13:05:00"/>
    <s v="Lokomotive Leipzig"/>
    <s v="Eilenburg"/>
    <n v="2.76"/>
    <s v="Win"/>
    <n v="1.9"/>
  </r>
  <r>
    <x v="17"/>
    <x v="18"/>
    <d v="2022-03-19T13:30:00"/>
    <s v="BW Linz"/>
    <s v="FC Juniors"/>
    <n v="2.58"/>
    <s v="Win"/>
    <n v="1.71"/>
  </r>
  <r>
    <x v="25"/>
    <x v="32"/>
    <d v="2022-03-19T14:00:00"/>
    <s v="Solin"/>
    <s v="Opatija"/>
    <n v="1.65"/>
    <s v="Win"/>
    <n v="0.72"/>
  </r>
  <r>
    <x v="18"/>
    <x v="31"/>
    <d v="2022-03-19T14:00:00"/>
    <s v="Garbarnia"/>
    <s v="Hutnik Krakow"/>
    <n v="1.65"/>
    <s v="Win"/>
    <n v="0.72"/>
  </r>
  <r>
    <x v="18"/>
    <x v="20"/>
    <d v="2022-03-19T14:00:00"/>
    <s v="Rakow"/>
    <s v="Legia"/>
    <n v="1.84"/>
    <s v="Win"/>
    <n v="0.9"/>
  </r>
  <r>
    <x v="21"/>
    <x v="30"/>
    <d v="2022-03-19T14:00:00"/>
    <s v="Penafiel"/>
    <s v="SC Farense"/>
    <n v="1.69"/>
    <s v="Lose"/>
    <n v="-1.1000000000000001"/>
  </r>
  <r>
    <x v="10"/>
    <x v="9"/>
    <d v="2022-03-19T14:00:00"/>
    <s v="Tabor Sezana"/>
    <s v="Mura"/>
    <n v="1.71"/>
    <s v="Win"/>
    <n v="0.76"/>
  </r>
  <r>
    <x v="43"/>
    <x v="7"/>
    <d v="2022-03-19T14:10:00"/>
    <s v="Al-Fahaheel"/>
    <s v="Al Kuwait"/>
    <n v="2.04"/>
    <s v="Lose"/>
    <n v="-1.1000000000000001"/>
  </r>
  <r>
    <x v="25"/>
    <x v="32"/>
    <d v="2022-03-19T14:30:00"/>
    <s v="Orijent"/>
    <s v="Dubrava"/>
    <n v="1.76"/>
    <s v="Lose"/>
    <n v="-1.1000000000000001"/>
  </r>
  <r>
    <x v="25"/>
    <x v="32"/>
    <d v="2022-03-19T14:30:00"/>
    <s v="Kustosija"/>
    <s v="Jarun"/>
    <n v="1.75"/>
    <s v="Win"/>
    <n v="0.81"/>
  </r>
  <r>
    <x v="13"/>
    <x v="19"/>
    <d v="2022-03-19T14:30:00"/>
    <s v="Hertha Berlin"/>
    <s v="Hoffenheim"/>
    <n v="2.66"/>
    <s v="Lose"/>
    <n v="-1.1000000000000001"/>
  </r>
  <r>
    <x v="13"/>
    <x v="19"/>
    <d v="2022-03-19T14:30:00"/>
    <s v="VfB Stuttgart"/>
    <s v="FC Augsburg"/>
    <n v="2.02"/>
    <s v="Lose"/>
    <n v="-1.1000000000000001"/>
  </r>
  <r>
    <x v="13"/>
    <x v="19"/>
    <d v="2022-03-19T14:30:00"/>
    <s v="1. FSV Mainz 05"/>
    <s v="Arminia Bielefeld"/>
    <n v="1.79"/>
    <s v="Lose"/>
    <n v="-1.1000000000000001"/>
  </r>
  <r>
    <x v="39"/>
    <x v="7"/>
    <d v="2022-03-19T15:00:00"/>
    <s v="Zira"/>
    <s v="Qarabag"/>
    <n v="1.78"/>
    <s v="Lose"/>
    <n v="-1.1000000000000001"/>
  </r>
  <r>
    <x v="31"/>
    <x v="46"/>
    <d v="2022-03-19T15:00:00"/>
    <s v="Portadown"/>
    <s v="Coleraine"/>
    <n v="1.94"/>
    <s v="Win"/>
    <n v="1.01"/>
  </r>
  <r>
    <x v="31"/>
    <x v="46"/>
    <d v="2022-03-19T15:00:00"/>
    <s v="Ballymena"/>
    <s v="Glentoran"/>
    <n v="1.81"/>
    <s v="Win"/>
    <n v="0.87"/>
  </r>
  <r>
    <x v="19"/>
    <x v="43"/>
    <d v="2022-03-19T15:00:00"/>
    <s v="Partick"/>
    <s v="Hamilton"/>
    <n v="1.67"/>
    <s v="Lose"/>
    <n v="-1.1000000000000001"/>
  </r>
  <r>
    <x v="19"/>
    <x v="41"/>
    <d v="2022-03-19T15:00:00"/>
    <s v="Clyde"/>
    <s v="East Fife"/>
    <n v="2.2000000000000002"/>
    <s v="Win"/>
    <n v="1.29"/>
  </r>
  <r>
    <x v="19"/>
    <x v="41"/>
    <d v="2022-03-19T15:00:00"/>
    <s v="Montrose"/>
    <s v="Cove Rangers"/>
    <n v="1.69"/>
    <s v="Lose"/>
    <n v="-1.1000000000000001"/>
  </r>
  <r>
    <x v="19"/>
    <x v="41"/>
    <d v="2022-03-19T15:00:00"/>
    <s v="Dumbarton"/>
    <s v="Falkirk"/>
    <n v="2.16"/>
    <s v="Win"/>
    <n v="1.25"/>
  </r>
  <r>
    <x v="19"/>
    <x v="22"/>
    <d v="2022-03-19T15:00:00"/>
    <s v="Elgin City"/>
    <s v="Kelty Hearts"/>
    <n v="2"/>
    <s v="Win"/>
    <n v="1.08"/>
  </r>
  <r>
    <x v="19"/>
    <x v="22"/>
    <d v="2022-03-19T15:00:00"/>
    <s v="Cowdenbeath"/>
    <s v="Stenhousemuir"/>
    <n v="1.73"/>
    <s v="Win"/>
    <n v="0.78"/>
  </r>
  <r>
    <x v="4"/>
    <x v="4"/>
    <d v="2022-03-19T15:00:00"/>
    <s v="Napredak"/>
    <s v="FK Vozdovac"/>
    <n v="1.72"/>
    <s v="Lose"/>
    <n v="-1.1000000000000001"/>
  </r>
  <r>
    <x v="20"/>
    <x v="23"/>
    <d v="2022-03-19T15:00:00"/>
    <s v="Cartagena"/>
    <s v="Zaragoza"/>
    <n v="1.63"/>
    <s v="Lose"/>
    <n v="-1.1000000000000001"/>
  </r>
  <r>
    <x v="32"/>
    <x v="48"/>
    <d v="2022-03-19T15:15:00"/>
    <s v="Eupen"/>
    <s v="KV Mechelen"/>
    <n v="2.1800000000000002"/>
    <s v="Win"/>
    <n v="1.27"/>
  </r>
  <r>
    <x v="28"/>
    <x v="35"/>
    <d v="2022-03-19T15:15:00"/>
    <s v="Frosinone"/>
    <s v="Benevento"/>
    <n v="1.78"/>
    <s v="Win"/>
    <n v="0.84"/>
  </r>
  <r>
    <x v="20"/>
    <x v="38"/>
    <d v="2022-03-19T15:15:00"/>
    <s v="Elche"/>
    <s v="Valencia"/>
    <n v="1.73"/>
    <s v="Win"/>
    <n v="0.78"/>
  </r>
  <r>
    <x v="3"/>
    <x v="3"/>
    <d v="2022-03-19T15:30:00"/>
    <s v="Levski"/>
    <s v="Lok. Sofia"/>
    <n v="1.76"/>
    <s v="Win"/>
    <n v="0.82"/>
  </r>
  <r>
    <x v="16"/>
    <x v="17"/>
    <d v="2022-03-19T15:30:00"/>
    <s v="Venlo"/>
    <s v="FC Emmen"/>
    <n v="1.93"/>
    <s v="Win"/>
    <n v="1"/>
  </r>
  <r>
    <x v="21"/>
    <x v="24"/>
    <d v="2022-03-19T15:30:00"/>
    <s v="Tondela"/>
    <s v="Arouca"/>
    <n v="1.7"/>
    <s v="Lose"/>
    <n v="-1.1000000000000001"/>
  </r>
  <r>
    <x v="20"/>
    <x v="61"/>
    <d v="2022-03-19T16:00:00"/>
    <s v="AD San Juan"/>
    <s v="Tropezon"/>
    <n v="1.76"/>
    <s v="Lose"/>
    <n v="-1.1000000000000001"/>
  </r>
  <r>
    <x v="20"/>
    <x v="61"/>
    <d v="2022-03-19T16:00:00"/>
    <s v="Burgos Promesas"/>
    <s v="Mutilvera"/>
    <n v="1.56"/>
    <s v="Win"/>
    <n v="0.61"/>
  </r>
  <r>
    <x v="23"/>
    <x v="34"/>
    <d v="2022-03-19T16:00:00"/>
    <s v="Besiktas"/>
    <s v="Hatayspor"/>
    <n v="2.36"/>
    <s v="Win"/>
    <n v="1.47"/>
  </r>
  <r>
    <x v="18"/>
    <x v="20"/>
    <d v="2022-03-19T16:30:00"/>
    <s v="Lechia Gdansk"/>
    <s v="Leczna"/>
    <n v="2"/>
    <s v="Win"/>
    <n v="1.08"/>
  </r>
  <r>
    <x v="10"/>
    <x v="9"/>
    <d v="2022-03-19T16:30:00"/>
    <s v="Maribor"/>
    <s v="Celje"/>
    <n v="2"/>
    <s v="Win"/>
    <n v="1.08"/>
  </r>
  <r>
    <x v="43"/>
    <x v="7"/>
    <d v="2022-03-19T16:45:00"/>
    <s v="Kazma SC"/>
    <s v="Al Arabi"/>
    <n v="1.85"/>
    <s v="Lose"/>
    <n v="-1.1000000000000001"/>
  </r>
  <r>
    <x v="30"/>
    <x v="31"/>
    <d v="2022-03-19T17:00:00"/>
    <s v="Usti nad Labem"/>
    <s v="Zizkov"/>
    <n v="2.06"/>
    <s v="Win"/>
    <n v="1.1499999999999999"/>
  </r>
  <r>
    <x v="28"/>
    <x v="56"/>
    <d v="2022-03-19T17:00:00"/>
    <s v="Inter"/>
    <s v="Fiorentina"/>
    <n v="2.4"/>
    <s v="Win"/>
    <n v="1.51"/>
  </r>
  <r>
    <x v="18"/>
    <x v="21"/>
    <d v="2022-03-19T17:00:00"/>
    <s v="Sandecja Nowy S."/>
    <s v="Puszcza"/>
    <n v="1.73"/>
    <s v="Win"/>
    <n v="0.78"/>
  </r>
  <r>
    <x v="4"/>
    <x v="4"/>
    <d v="2022-03-19T17:00:00"/>
    <s v="Vojvodina"/>
    <s v="Cukaricki"/>
    <n v="1.82"/>
    <s v="Lose"/>
    <n v="-1.1000000000000001"/>
  </r>
  <r>
    <x v="40"/>
    <x v="67"/>
    <d v="2022-03-19T17:00:00"/>
    <s v="Aarau"/>
    <s v="Yverdon"/>
    <n v="2.2200000000000002"/>
    <s v="Win"/>
    <n v="1.31"/>
  </r>
  <r>
    <x v="40"/>
    <x v="67"/>
    <d v="2022-03-19T17:00:00"/>
    <s v="Lausanne Ouchy"/>
    <s v="Wil"/>
    <n v="2.34"/>
    <s v="Win"/>
    <n v="1.44"/>
  </r>
  <r>
    <x v="20"/>
    <x v="23"/>
    <d v="2022-03-19T17:15:00"/>
    <s v="Lugo"/>
    <s v="R. Oviedo"/>
    <n v="1.5"/>
    <s v="Win"/>
    <n v="0.54"/>
  </r>
  <r>
    <x v="32"/>
    <x v="48"/>
    <d v="2022-03-19T17:30:00"/>
    <s v="Charleroi"/>
    <s v="Cercle Brugge KSV"/>
    <n v="1.94"/>
    <s v="Lose"/>
    <n v="-1.1000000000000001"/>
  </r>
  <r>
    <x v="32"/>
    <x v="48"/>
    <d v="2022-03-19T17:30:00"/>
    <s v="Seraing Utd"/>
    <s v="Leuven"/>
    <n v="2.2400000000000002"/>
    <s v="Win"/>
    <n v="1.33"/>
  </r>
  <r>
    <x v="14"/>
    <x v="7"/>
    <d v="2022-03-19T17:30:00"/>
    <s v="Kaizer Chiefs"/>
    <s v="Golden Arrows"/>
    <n v="1.53"/>
    <s v="Win"/>
    <n v="0.56999999999999995"/>
  </r>
  <r>
    <x v="20"/>
    <x v="38"/>
    <d v="2022-03-19T17:30:00"/>
    <s v="Osasuna"/>
    <s v="Levante"/>
    <n v="1.79"/>
    <s v="Lose"/>
    <n v="-1.1000000000000001"/>
  </r>
  <r>
    <x v="20"/>
    <x v="61"/>
    <d v="2022-03-19T17:30:00"/>
    <s v="Real Sociedad C"/>
    <s v="Laredo"/>
    <n v="1.65"/>
    <s v="Win"/>
    <n v="0.71"/>
  </r>
  <r>
    <x v="15"/>
    <x v="54"/>
    <d v="2022-03-19T18:00:00"/>
    <s v="Niort"/>
    <s v="Quevilly Rouen"/>
    <n v="1.51"/>
    <s v="Win"/>
    <n v="0.55000000000000004"/>
  </r>
  <r>
    <x v="15"/>
    <x v="54"/>
    <d v="2022-03-19T18:00:00"/>
    <s v="Guingamp"/>
    <s v="Nancy"/>
    <n v="1.56"/>
    <s v="Lose"/>
    <n v="-1.1000000000000001"/>
  </r>
  <r>
    <x v="15"/>
    <x v="54"/>
    <d v="2022-03-19T18:00:00"/>
    <s v="Amiens"/>
    <s v="Dijon"/>
    <n v="1.56"/>
    <s v="Win"/>
    <n v="0.61"/>
  </r>
  <r>
    <x v="18"/>
    <x v="31"/>
    <d v="2022-03-19T18:00:00"/>
    <s v="Elblag"/>
    <s v="S. Rzeszow"/>
    <n v="1.72"/>
    <s v="Win"/>
    <n v="0.8"/>
  </r>
  <r>
    <x v="21"/>
    <x v="24"/>
    <d v="2022-03-19T18:00:00"/>
    <s v="Santa Clara"/>
    <s v="Belenenses"/>
    <n v="1.72"/>
    <s v="Win"/>
    <n v="0.77"/>
  </r>
  <r>
    <x v="20"/>
    <x v="51"/>
    <d v="2022-03-19T18:00:00"/>
    <s v="Arosa SC"/>
    <s v="Palencia CA"/>
    <n v="1.69"/>
    <s v="Lose"/>
    <n v="-1.1000000000000001"/>
  </r>
  <r>
    <x v="36"/>
    <x v="55"/>
    <d v="2022-03-19T18:45:00"/>
    <s v="MTK Budapest"/>
    <s v="Kisvarda"/>
    <n v="1.73"/>
    <s v="Win"/>
    <n v="0.78"/>
  </r>
  <r>
    <x v="18"/>
    <x v="20"/>
    <d v="2022-03-19T19:00:00"/>
    <s v="Lech Poznan"/>
    <s v="Jagiellonia"/>
    <n v="2.2799999999999998"/>
    <s v="Lose"/>
    <n v="-1.1000000000000001"/>
  </r>
  <r>
    <x v="20"/>
    <x v="62"/>
    <d v="2022-03-19T19:00:00"/>
    <s v="Xerez D.F.C."/>
    <s v="Montijo"/>
    <n v="1.58"/>
    <s v="Win"/>
    <n v="0.63"/>
  </r>
  <r>
    <x v="32"/>
    <x v="66"/>
    <d v="2022-03-19T19:45:00"/>
    <s v="Waasland-Beveren"/>
    <s v="Lommel Utd"/>
    <n v="2.2200000000000002"/>
    <s v="Win"/>
    <n v="1.31"/>
  </r>
  <r>
    <x v="0"/>
    <x v="0"/>
    <d v="2022-03-19T23:00:00"/>
    <s v="U.N.A.M.- Pumas"/>
    <s v="Necaxa"/>
    <n v="1.74"/>
    <s v="Lose"/>
    <n v="-1.1000000000000001"/>
  </r>
  <r>
    <x v="45"/>
    <x v="74"/>
    <d v="2022-03-20T01:00:00"/>
    <s v="America De Cali"/>
    <s v="Ind. Medellin"/>
    <n v="1.53"/>
    <s v="Lose"/>
    <n v="-1.1000000000000001"/>
  </r>
  <r>
    <x v="37"/>
    <x v="58"/>
    <d v="2022-03-20T01:00:00"/>
    <s v="Aguila"/>
    <s v="FAS"/>
    <n v="1.6"/>
    <s v="Win"/>
    <n v="0.65"/>
  </r>
  <r>
    <x v="37"/>
    <x v="58"/>
    <d v="2022-03-20T01:00:00"/>
    <s v="Alianza FC"/>
    <s v="Jocoro"/>
    <n v="1.95"/>
    <s v="Lose"/>
    <n v="-1.1000000000000001"/>
  </r>
  <r>
    <x v="37"/>
    <x v="58"/>
    <d v="2022-03-20T01:00:00"/>
    <s v="Luis Angel Firpo"/>
    <s v="Atletico Marte"/>
    <n v="1.73"/>
    <s v="Lose"/>
    <n v="-1.1000000000000001"/>
  </r>
  <r>
    <x v="37"/>
    <x v="58"/>
    <d v="2022-03-20T01:00:00"/>
    <s v="Chalatenango"/>
    <s v="Metapan"/>
    <n v="1.64"/>
    <s v="Win"/>
    <n v="0.69"/>
  </r>
  <r>
    <x v="30"/>
    <x v="31"/>
    <d v="2022-03-20T09:30:00"/>
    <s v="Sparta Prague B"/>
    <s v="Pribram"/>
    <n v="2.2799999999999998"/>
    <s v="Win"/>
    <n v="1.38"/>
  </r>
  <r>
    <x v="1"/>
    <x v="1"/>
    <d v="2022-03-20T10:00:00"/>
    <s v="FC Van"/>
    <s v="Ararat-Armenia"/>
    <n v="1.53"/>
    <s v="Lose"/>
    <n v="-1.1000000000000001"/>
  </r>
  <r>
    <x v="20"/>
    <x v="62"/>
    <d v="2022-03-20T10:30:00"/>
    <s v="Merida AD"/>
    <s v="San Fernando"/>
    <n v="2.02"/>
    <s v="Lose"/>
    <n v="-1.1000000000000001"/>
  </r>
  <r>
    <x v="23"/>
    <x v="29"/>
    <d v="2022-03-20T10:30:00"/>
    <s v="Bandirmaspor"/>
    <s v="Tuzlaspor"/>
    <n v="1.81"/>
    <s v="Lose"/>
    <n v="-1.1000000000000001"/>
  </r>
  <r>
    <x v="23"/>
    <x v="34"/>
    <d v="2022-03-20T10:30:00"/>
    <s v="Antalyaspor"/>
    <s v="Giresunspor"/>
    <n v="1.6"/>
    <s v="Lose"/>
    <n v="-1.1000000000000001"/>
  </r>
  <r>
    <x v="23"/>
    <x v="34"/>
    <d v="2022-03-20T10:30:00"/>
    <s v="Sivasspor"/>
    <s v="Altay"/>
    <n v="1.8"/>
    <s v="Lose"/>
    <n v="-1.1000000000000001"/>
  </r>
  <r>
    <x v="3"/>
    <x v="3"/>
    <d v="2022-03-20T10:45:00"/>
    <s v="Botev Vratsa"/>
    <s v="Pirin Blagoevgrad"/>
    <n v="1.77"/>
    <s v="Lose"/>
    <n v="-1.1000000000000001"/>
  </r>
  <r>
    <x v="20"/>
    <x v="61"/>
    <d v="2022-03-20T11:00:00"/>
    <s v="Cayon"/>
    <s v="Sestao"/>
    <n v="1.58"/>
    <s v="Win"/>
    <n v="0.63"/>
  </r>
  <r>
    <x v="20"/>
    <x v="63"/>
    <d v="2022-03-20T11:00:00"/>
    <s v="Prat"/>
    <s v="Numancia"/>
    <n v="1.57"/>
    <s v="Win"/>
    <n v="0.62"/>
  </r>
  <r>
    <x v="20"/>
    <x v="63"/>
    <d v="2022-03-20T11:00:00"/>
    <s v="Teruel"/>
    <s v="Cerdanyola"/>
    <n v="1.74"/>
    <s v="Win"/>
    <n v="0.79"/>
  </r>
  <r>
    <x v="20"/>
    <x v="63"/>
    <d v="2022-03-20T11:00:00"/>
    <s v="Ebro"/>
    <s v="Espanyol B"/>
    <n v="1.71"/>
    <s v="Win"/>
    <n v="0.76"/>
  </r>
  <r>
    <x v="20"/>
    <x v="62"/>
    <d v="2022-03-20T11:00:00"/>
    <s v="Cacereno"/>
    <s v="Antequera"/>
    <n v="1.67"/>
    <s v="Lose"/>
    <n v="-1.1000000000000001"/>
  </r>
  <r>
    <x v="20"/>
    <x v="62"/>
    <d v="2022-03-20T11:00:00"/>
    <s v="Villanovense"/>
    <s v="Mensajero"/>
    <n v="1.63"/>
    <s v="Win"/>
    <n v="0.68"/>
  </r>
  <r>
    <x v="24"/>
    <x v="28"/>
    <d v="2022-03-20T11:00:00"/>
    <s v="Chiangmai Utd"/>
    <s v="Nong Bua Pitchaya"/>
    <n v="2"/>
    <s v="Lose"/>
    <n v="-1.1000000000000001"/>
  </r>
  <r>
    <x v="24"/>
    <x v="28"/>
    <d v="2022-03-20T11:00:00"/>
    <s v="Pattaya Utd"/>
    <s v="Chonburi"/>
    <n v="2.12"/>
    <s v="Lose"/>
    <n v="-1.1000000000000001"/>
  </r>
  <r>
    <x v="16"/>
    <x v="53"/>
    <d v="2022-03-20T11:15:00"/>
    <s v="Utrecht"/>
    <s v="Groningen"/>
    <n v="1.94"/>
    <s v="Lose"/>
    <n v="-1.1000000000000001"/>
  </r>
  <r>
    <x v="28"/>
    <x v="56"/>
    <d v="2022-03-20T11:30:00"/>
    <s v="Venezia"/>
    <s v="Sampdoria"/>
    <n v="1.96"/>
    <s v="Win"/>
    <n v="1.04"/>
  </r>
  <r>
    <x v="18"/>
    <x v="20"/>
    <d v="2022-03-20T11:30:00"/>
    <s v="Radomiak Radom"/>
    <s v="Stal Mielec"/>
    <n v="1.74"/>
    <s v="Win"/>
    <n v="0.79"/>
  </r>
  <r>
    <x v="20"/>
    <x v="61"/>
    <d v="2022-03-20T11:30:00"/>
    <s v="Santander B"/>
    <s v="Naxara"/>
    <n v="1.63"/>
    <s v="Win"/>
    <n v="0.68"/>
  </r>
  <r>
    <x v="24"/>
    <x v="28"/>
    <d v="2022-03-20T11:30:00"/>
    <s v="Thai Port"/>
    <s v="Nakhon Ratchasima"/>
    <n v="1.79"/>
    <s v="Lose"/>
    <n v="-1.1000000000000001"/>
  </r>
  <r>
    <x v="18"/>
    <x v="21"/>
    <d v="2022-03-20T11:40:00"/>
    <s v="R. Rzeszow"/>
    <s v="LKS Lodz"/>
    <n v="1.61"/>
    <s v="Lose"/>
    <n v="-1.1000000000000001"/>
  </r>
  <r>
    <x v="11"/>
    <x v="7"/>
    <d v="2022-03-20T12:00:00"/>
    <s v="Borac Banja Luka"/>
    <s v="Leotar"/>
    <n v="1.77"/>
    <s v="Win"/>
    <n v="0.83"/>
  </r>
  <r>
    <x v="11"/>
    <x v="7"/>
    <d v="2022-03-20T12:00:00"/>
    <s v="Tuzla City"/>
    <s v="Prijedor"/>
    <n v="1.74"/>
    <s v="Win"/>
    <n v="0.79"/>
  </r>
  <r>
    <x v="25"/>
    <x v="32"/>
    <d v="2022-03-20T12:00:00"/>
    <s v="Cibalia"/>
    <s v="Dugopolje"/>
    <n v="1.78"/>
    <s v="Win"/>
    <n v="0.84"/>
  </r>
  <r>
    <x v="15"/>
    <x v="57"/>
    <d v="2022-03-20T12:00:00"/>
    <s v="Monaco"/>
    <s v="Paris SG"/>
    <n v="2.36"/>
    <s v="Lose"/>
    <n v="-1.1000000000000001"/>
  </r>
  <r>
    <x v="13"/>
    <x v="12"/>
    <d v="2022-03-20T12:00:00"/>
    <s v="BFC Dynamo"/>
    <s v="Luckenwalde"/>
    <n v="2.37"/>
    <s v="Win"/>
    <n v="1.51"/>
  </r>
  <r>
    <x v="18"/>
    <x v="31"/>
    <d v="2022-03-20T12:00:00"/>
    <s v="Lech Poznan 2"/>
    <s v="Pogon Siedlce"/>
    <n v="1.85"/>
    <s v="Lose"/>
    <n v="-1.1000000000000001"/>
  </r>
  <r>
    <x v="20"/>
    <x v="62"/>
    <d v="2022-03-20T12:00:00"/>
    <s v="Panaderia"/>
    <s v="Don Benito"/>
    <n v="1.62"/>
    <s v="Win"/>
    <n v="0.67"/>
  </r>
  <r>
    <x v="26"/>
    <x v="43"/>
    <d v="2022-03-20T12:30:00"/>
    <s v="QPR"/>
    <s v="Peterborough"/>
    <n v="2.06"/>
    <s v="Lose"/>
    <n v="-1.1000000000000001"/>
  </r>
  <r>
    <x v="13"/>
    <x v="36"/>
    <d v="2022-03-20T13:00:00"/>
    <s v="Schott Mainz"/>
    <s v="Kickers Offenbach"/>
    <n v="2.15"/>
    <s v="Win"/>
    <n v="1.27"/>
  </r>
  <r>
    <x v="13"/>
    <x v="37"/>
    <d v="2022-03-20T13:00:00"/>
    <s v="Dusseldorf II"/>
    <s v="Preussen Munster"/>
    <n v="2.4"/>
    <s v="Win"/>
    <n v="1.51"/>
  </r>
  <r>
    <x v="36"/>
    <x v="59"/>
    <d v="2022-03-20T13:00:00"/>
    <s v="III. Keruleti TVE"/>
    <s v="DVTK"/>
    <n v="1.8"/>
    <s v="Win"/>
    <n v="0.86"/>
  </r>
  <r>
    <x v="36"/>
    <x v="59"/>
    <d v="2022-03-20T13:00:00"/>
    <s v="Nyiregyhaza"/>
    <s v="Vasas"/>
    <n v="1.86"/>
    <s v="Win"/>
    <n v="0.93"/>
  </r>
  <r>
    <x v="28"/>
    <x v="35"/>
    <d v="2022-03-20T13:00:00"/>
    <s v="Perugia"/>
    <s v="Como"/>
    <n v="1.98"/>
    <s v="Win"/>
    <n v="1.06"/>
  </r>
  <r>
    <x v="4"/>
    <x v="4"/>
    <d v="2022-03-20T13:00:00"/>
    <s v="Sp. Subotica"/>
    <s v="Novi Pazar"/>
    <n v="1.87"/>
    <s v="Lose"/>
    <n v="-1.1000000000000001"/>
  </r>
  <r>
    <x v="16"/>
    <x v="53"/>
    <d v="2022-03-20T13:30:00"/>
    <s v="Ajax"/>
    <s v="Feyenoord"/>
    <n v="2.92"/>
    <s v="Lose"/>
    <n v="-1.1000000000000001"/>
  </r>
  <r>
    <x v="30"/>
    <x v="40"/>
    <d v="2022-03-20T14:00:00"/>
    <s v="Teplice"/>
    <s v="Hradec Kralove"/>
    <n v="1.6"/>
    <s v="Lose"/>
    <n v="-1.1000000000000001"/>
  </r>
  <r>
    <x v="30"/>
    <x v="40"/>
    <d v="2022-03-20T14:00:00"/>
    <s v="Mlada Boleslav"/>
    <s v="Sparta Prague"/>
    <n v="2.1800000000000002"/>
    <s v="Lose"/>
    <n v="-1.1000000000000001"/>
  </r>
  <r>
    <x v="30"/>
    <x v="40"/>
    <d v="2022-03-20T14:00:00"/>
    <s v="Sigma Olomouc"/>
    <s v="Liberec"/>
    <n v="1.67"/>
    <s v="Win"/>
    <n v="0.73"/>
  </r>
  <r>
    <x v="30"/>
    <x v="31"/>
    <d v="2022-03-20T14:00:00"/>
    <s v="Vlasim"/>
    <s v="Jihlava"/>
    <n v="2.2799999999999998"/>
    <s v="Lose"/>
    <n v="-1.1000000000000001"/>
  </r>
  <r>
    <x v="26"/>
    <x v="7"/>
    <d v="2022-03-20T14:00:00"/>
    <s v="Leicester"/>
    <s v="Brentford"/>
    <n v="2"/>
    <s v="Lose"/>
    <n v="-1.1000000000000001"/>
  </r>
  <r>
    <x v="15"/>
    <x v="57"/>
    <d v="2022-03-20T14:00:00"/>
    <s v="Lorient"/>
    <s v="Strasbourg"/>
    <n v="1.68"/>
    <s v="Win"/>
    <n v="0.73"/>
  </r>
  <r>
    <x v="15"/>
    <x v="57"/>
    <d v="2022-03-20T14:00:00"/>
    <s v="Angers"/>
    <s v="Brest"/>
    <n v="1.78"/>
    <s v="Win"/>
    <n v="0.84"/>
  </r>
  <r>
    <x v="18"/>
    <x v="20"/>
    <d v="2022-03-20T14:00:00"/>
    <s v="Cracovia"/>
    <s v="Piast Gliwice"/>
    <n v="1.6"/>
    <s v="Win"/>
    <n v="0.65"/>
  </r>
  <r>
    <x v="21"/>
    <x v="30"/>
    <d v="2022-03-20T14:00:00"/>
    <s v="Benfica B"/>
    <s v="Leixoes"/>
    <n v="1.92"/>
    <s v="Lose"/>
    <n v="-1.1000000000000001"/>
  </r>
  <r>
    <x v="28"/>
    <x v="35"/>
    <d v="2022-03-20T15:15:00"/>
    <s v="Pordenone"/>
    <s v="Brescia"/>
    <n v="1.8"/>
    <s v="Win"/>
    <n v="0.86"/>
  </r>
  <r>
    <x v="20"/>
    <x v="38"/>
    <d v="2022-03-20T15:15:00"/>
    <s v="Cadiz CF"/>
    <s v="Villarreal"/>
    <n v="1.93"/>
    <s v="Win"/>
    <n v="1"/>
  </r>
  <r>
    <x v="21"/>
    <x v="24"/>
    <d v="2022-03-20T15:30:00"/>
    <s v="Gil Vicente"/>
    <s v="Maritimo"/>
    <n v="1.82"/>
    <s v="Win"/>
    <n v="0.88"/>
  </r>
  <r>
    <x v="21"/>
    <x v="24"/>
    <d v="2022-03-20T15:30:00"/>
    <s v="Ferreira"/>
    <s v="Moreirense"/>
    <n v="1.65"/>
    <s v="Lose"/>
    <n v="-1.1000000000000001"/>
  </r>
  <r>
    <x v="20"/>
    <x v="51"/>
    <d v="2022-03-20T15:30:00"/>
    <s v="Navalcarnero"/>
    <s v="Union Club Ceares"/>
    <n v="2.2000000000000002"/>
    <s v="Lose"/>
    <n v="-1.1000000000000001"/>
  </r>
  <r>
    <x v="20"/>
    <x v="51"/>
    <d v="2022-03-20T15:30:00"/>
    <s v="Real Aviles"/>
    <s v="Langreo"/>
    <n v="1.56"/>
    <s v="Lose"/>
    <n v="-1.1000000000000001"/>
  </r>
  <r>
    <x v="20"/>
    <x v="63"/>
    <d v="2022-03-20T15:30:00"/>
    <s v="Andratx"/>
    <s v="Ejea"/>
    <n v="1.59"/>
    <s v="Lose"/>
    <n v="-1.1000000000000001"/>
  </r>
  <r>
    <x v="40"/>
    <x v="52"/>
    <d v="2022-03-20T15:30:00"/>
    <s v="Lugano"/>
    <s v="Lausanne"/>
    <n v="1.77"/>
    <s v="Lose"/>
    <n v="-1.1000000000000001"/>
  </r>
  <r>
    <x v="40"/>
    <x v="52"/>
    <d v="2022-03-20T15:30:00"/>
    <s v="Grasshoppers"/>
    <s v="Basel"/>
    <n v="2.37"/>
    <s v="Lose"/>
    <n v="-1.1000000000000001"/>
  </r>
  <r>
    <x v="16"/>
    <x v="53"/>
    <d v="2022-03-20T15:45:00"/>
    <s v="Vitesse"/>
    <s v="Waalwijk"/>
    <n v="2.21"/>
    <s v="Lose"/>
    <n v="-1.1000000000000001"/>
  </r>
  <r>
    <x v="36"/>
    <x v="59"/>
    <d v="2022-03-20T16:00:00"/>
    <s v="Tiszakecske"/>
    <s v="Budaorsi SC"/>
    <n v="1.93"/>
    <s v="Lose"/>
    <n v="-1.1000000000000001"/>
  </r>
  <r>
    <x v="36"/>
    <x v="59"/>
    <d v="2022-03-20T16:00:00"/>
    <s v="Budafoki"/>
    <s v="Szolnoki MAV"/>
    <n v="1.74"/>
    <s v="Win"/>
    <n v="0.79"/>
  </r>
  <r>
    <x v="36"/>
    <x v="59"/>
    <d v="2022-03-20T16:00:00"/>
    <s v="Haladas"/>
    <s v="Szentlorinc"/>
    <n v="1.58"/>
    <s v="Win"/>
    <n v="0.63"/>
  </r>
  <r>
    <x v="0"/>
    <x v="69"/>
    <d v="2022-03-20T16:00:00"/>
    <s v="Tlaxcala"/>
    <s v="Leones Negros"/>
    <n v="1.57"/>
    <s v="Lose"/>
    <n v="-1.1000000000000001"/>
  </r>
  <r>
    <x v="20"/>
    <x v="51"/>
    <d v="2022-03-20T16:00:00"/>
    <s v="G. Segoviana"/>
    <s v="Compostela"/>
    <n v="1.55"/>
    <s v="Lose"/>
    <n v="-1.1000000000000001"/>
  </r>
  <r>
    <x v="20"/>
    <x v="51"/>
    <d v="2022-03-20T16:00:00"/>
    <s v="Marino de Luanco"/>
    <s v="Leganes B"/>
    <n v="1.57"/>
    <s v="Win"/>
    <n v="0.62"/>
  </r>
  <r>
    <x v="20"/>
    <x v="61"/>
    <d v="2022-03-20T16:00:00"/>
    <s v="Arenas Club"/>
    <s v="Izarra"/>
    <n v="1.52"/>
    <s v="Win"/>
    <n v="0.56000000000000005"/>
  </r>
  <r>
    <x v="20"/>
    <x v="61"/>
    <d v="2022-03-20T16:00:00"/>
    <s v="Racing Rioja"/>
    <s v="Logrones Promesas"/>
    <n v="1.73"/>
    <s v="Win"/>
    <n v="0.78"/>
  </r>
  <r>
    <x v="20"/>
    <x v="63"/>
    <d v="2022-03-20T16:00:00"/>
    <s v="Badalona"/>
    <s v="Brea"/>
    <n v="1.5"/>
    <s v="Win"/>
    <n v="0.56999999999999995"/>
  </r>
  <r>
    <x v="20"/>
    <x v="62"/>
    <d v="2022-03-20T16:00:00"/>
    <s v="Velez"/>
    <s v="Cadiz CF B"/>
    <n v="1.65"/>
    <s v="Win"/>
    <n v="0.71"/>
  </r>
  <r>
    <x v="23"/>
    <x v="34"/>
    <d v="2022-03-20T16:00:00"/>
    <s v="Fenerbahce"/>
    <s v="Konyaspor"/>
    <n v="1.99"/>
    <s v="Lose"/>
    <n v="-1.1000000000000001"/>
  </r>
  <r>
    <x v="25"/>
    <x v="60"/>
    <d v="2022-03-20T16:05:00"/>
    <s v="Sibenik"/>
    <s v="Osijek"/>
    <n v="1.87"/>
    <s v="Lose"/>
    <n v="-1.1000000000000001"/>
  </r>
  <r>
    <x v="15"/>
    <x v="57"/>
    <d v="2022-03-20T16:05:00"/>
    <s v="Reims"/>
    <s v="Lyon"/>
    <n v="1.95"/>
    <s v="Win"/>
    <n v="1.03"/>
  </r>
  <r>
    <x v="10"/>
    <x v="9"/>
    <d v="2022-03-20T16:30:00"/>
    <s v="Koper"/>
    <s v="Aluminij"/>
    <n v="1.87"/>
    <s v="Win"/>
    <n v="0.94"/>
  </r>
  <r>
    <x v="30"/>
    <x v="40"/>
    <d v="2022-03-20T17:00:00"/>
    <s v="Slavia Prague"/>
    <s v="Ceske Budejovice"/>
    <n v="2.4"/>
    <s v="Win"/>
    <n v="1.51"/>
  </r>
  <r>
    <x v="41"/>
    <x v="64"/>
    <d v="2022-03-20T17:00:00"/>
    <s v="Solola"/>
    <s v="Iztapa"/>
    <n v="1.67"/>
    <s v="Lose"/>
    <n v="-1.1000000000000001"/>
  </r>
  <r>
    <x v="41"/>
    <x v="64"/>
    <d v="2022-03-20T17:00:00"/>
    <s v="Santa Lucia"/>
    <s v="Deportivo Achuapa"/>
    <n v="1.69"/>
    <s v="Win"/>
    <n v="0.74"/>
  </r>
  <r>
    <x v="18"/>
    <x v="21"/>
    <d v="2022-03-20T17:00:00"/>
    <s v="Skra"/>
    <s v="Zaglebie Sosnowiec"/>
    <n v="1.64"/>
    <s v="Lose"/>
    <n v="-1.1000000000000001"/>
  </r>
  <r>
    <x v="21"/>
    <x v="24"/>
    <d v="2022-03-20T18:00:00"/>
    <s v="Benfica"/>
    <s v="Estoril"/>
    <n v="2.46"/>
    <s v="Lose"/>
    <n v="-1.1000000000000001"/>
  </r>
  <r>
    <x v="21"/>
    <x v="30"/>
    <d v="2022-03-20T18:00:00"/>
    <s v="Trofense"/>
    <s v="Chaves"/>
    <n v="1.6"/>
    <s v="Win"/>
    <n v="0.65"/>
  </r>
  <r>
    <x v="0"/>
    <x v="69"/>
    <d v="2022-03-20T18:05:00"/>
    <s v="Monarcas"/>
    <s v="Tampico Madero"/>
    <n v="1.66"/>
    <s v="Lose"/>
    <n v="-1.1000000000000001"/>
  </r>
  <r>
    <x v="15"/>
    <x v="57"/>
    <d v="2022-03-20T19:45:00"/>
    <s v="Marseille"/>
    <s v="Nice"/>
    <n v="1.85"/>
    <s v="Lose"/>
    <n v="-1.1000000000000001"/>
  </r>
  <r>
    <x v="28"/>
    <x v="56"/>
    <d v="2022-03-20T19:45:00"/>
    <s v="Bologna"/>
    <s v="Atalanta"/>
    <n v="2"/>
    <s v="Win"/>
    <n v="1.08"/>
  </r>
  <r>
    <x v="32"/>
    <x v="48"/>
    <d v="2022-03-20T20:00:00"/>
    <s v="St. Truiden"/>
    <s v="Beerschot VA"/>
    <n v="2.12"/>
    <s v="Lose"/>
    <n v="-1.1000000000000001"/>
  </r>
  <r>
    <x v="20"/>
    <x v="38"/>
    <d v="2022-03-20T20:00:00"/>
    <s v="Real Madrid"/>
    <s v="Barcelona"/>
    <n v="2.2599999999999998"/>
    <s v="Lose"/>
    <n v="-1.1000000000000001"/>
  </r>
  <r>
    <x v="21"/>
    <x v="30"/>
    <d v="2022-03-20T20:30:00"/>
    <s v="Vilafranquense"/>
    <s v="Varzim"/>
    <n v="1.57"/>
    <s v="Win"/>
    <n v="0.62"/>
  </r>
  <r>
    <x v="21"/>
    <x v="24"/>
    <d v="2022-03-20T20:45:00"/>
    <s v="Boavista"/>
    <s v="FC Porto"/>
    <n v="2.2400000000000002"/>
    <s v="Win"/>
    <n v="1.33"/>
  </r>
  <r>
    <x v="45"/>
    <x v="74"/>
    <d v="2022-03-20T21:05:00"/>
    <s v="Envigado"/>
    <s v="La Equidad"/>
    <n v="1.55"/>
    <s v="Win"/>
    <n v="0.6"/>
  </r>
  <r>
    <x v="37"/>
    <x v="58"/>
    <d v="2022-03-20T21:30:00"/>
    <s v="Platense Municipal"/>
    <s v="Municipal Limeno"/>
    <n v="1.56"/>
    <s v="Win"/>
    <n v="0.61"/>
  </r>
  <r>
    <x v="38"/>
    <x v="58"/>
    <d v="2022-03-20T23:00:00"/>
    <s v="Santos DG"/>
    <s v="Sporting San Jose"/>
    <n v="1.96"/>
    <s v="Lose"/>
    <n v="-1.1000000000000001"/>
  </r>
  <r>
    <x v="0"/>
    <x v="0"/>
    <d v="2022-03-21T03:00:00"/>
    <s v="Mazatlan FC"/>
    <s v="Club Leon"/>
    <n v="1.8"/>
    <s v="Lose"/>
    <n v="-1.1000000000000001"/>
  </r>
  <r>
    <x v="4"/>
    <x v="4"/>
    <d v="2022-03-21T16:00:00"/>
    <s v="Radnik"/>
    <s v="Partizan"/>
    <n v="2.4"/>
    <s v="Lose"/>
    <n v="-1.1000000000000001"/>
  </r>
  <r>
    <x v="23"/>
    <x v="29"/>
    <d v="2022-03-21T16:00:00"/>
    <s v="Adanaspor AS"/>
    <s v="Eyupspor"/>
    <n v="1.73"/>
    <s v="Win"/>
    <n v="0.78"/>
  </r>
  <r>
    <x v="18"/>
    <x v="31"/>
    <d v="2022-03-21T17:15:00"/>
    <s v="Chojniczanka"/>
    <s v="Ruch"/>
    <n v="1.97"/>
    <s v="Win"/>
    <n v="1.05"/>
  </r>
  <r>
    <x v="26"/>
    <x v="22"/>
    <d v="2022-03-21T19:45:00"/>
    <s v="Colchester"/>
    <s v="Forest Green"/>
    <n v="1.83"/>
    <s v="Win"/>
    <n v="0.89"/>
  </r>
  <r>
    <x v="15"/>
    <x v="13"/>
    <d v="2022-03-21T19:45:00"/>
    <s v="Concarneau"/>
    <s v="Chateauroux"/>
    <n v="1.55"/>
    <s v="Win"/>
    <n v="0.6"/>
  </r>
  <r>
    <x v="45"/>
    <x v="74"/>
    <d v="2022-03-22T01:15:00"/>
    <s v="Santa Fe"/>
    <s v="Bucaramanga"/>
    <n v="1.56"/>
    <s v="Lose"/>
    <n v="-1.1000000000000001"/>
  </r>
  <r>
    <x v="47"/>
    <x v="71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x v="0"/>
    <x v="0"/>
    <d v="2022-03-18T16:00:00"/>
    <s v="Brno"/>
    <s v="Lisen"/>
    <n v="1.79"/>
    <s v="Win"/>
    <n v="0.85"/>
  </r>
  <r>
    <x v="1"/>
    <x v="1"/>
    <d v="2022-03-18T18:00:00"/>
    <s v="Aalen"/>
    <s v="Stuttgart II"/>
    <n v="1.66"/>
    <s v="Win"/>
    <n v="0.73"/>
  </r>
  <r>
    <x v="2"/>
    <x v="2"/>
    <d v="2022-03-18T19:45:00"/>
    <s v="C. Rangers"/>
    <s v="Larne"/>
    <n v="1.68"/>
    <s v="Win"/>
    <n v="0.73"/>
  </r>
  <r>
    <x v="3"/>
    <x v="3"/>
    <d v="2022-03-19T06:05:00"/>
    <s v="Central Coast Mariners"/>
    <s v="Macarthur FC"/>
    <n v="1.64"/>
    <s v="Win"/>
    <n v="0.66"/>
  </r>
  <r>
    <x v="4"/>
    <x v="4"/>
    <d v="2022-03-19T13:00:00"/>
    <s v="Erzurum BB"/>
    <s v="Samsunspor"/>
    <n v="1.88"/>
    <s v="Win"/>
    <n v="0.95"/>
  </r>
  <r>
    <x v="1"/>
    <x v="5"/>
    <d v="2022-03-19T13:00:00"/>
    <s v="Fortuna Koln"/>
    <s v="Schalke II"/>
    <n v="1.84"/>
    <s v="Win"/>
    <n v="0.9"/>
  </r>
  <r>
    <x v="5"/>
    <x v="6"/>
    <d v="2022-03-19T15:00:00"/>
    <s v="Alloa"/>
    <s v="Peterhead"/>
    <n v="1.7"/>
    <s v="Lose"/>
    <n v="-1.1000000000000001"/>
  </r>
  <r>
    <x v="6"/>
    <x v="7"/>
    <d v="2022-03-19T15:00:00"/>
    <s v="Bradford"/>
    <s v="Port Vale"/>
    <n v="2.04"/>
    <s v="Win"/>
    <n v="1.1200000000000001"/>
  </r>
  <r>
    <x v="6"/>
    <x v="7"/>
    <d v="2022-03-19T15:00:00"/>
    <s v="Crawley Town"/>
    <s v="Swindon"/>
    <n v="1.75"/>
    <s v="Win"/>
    <n v="0.81"/>
  </r>
  <r>
    <x v="5"/>
    <x v="6"/>
    <d v="2022-03-19T15:00:00"/>
    <s v="Airdrieonians"/>
    <s v="Queen's Park"/>
    <n v="1.73"/>
    <s v="Lose"/>
    <n v="-1.1000000000000001"/>
  </r>
  <r>
    <x v="6"/>
    <x v="8"/>
    <d v="2022-03-19T15:00:00"/>
    <s v="Mickleover"/>
    <s v="Matlock"/>
    <n v="1.68"/>
    <s v="Win"/>
    <n v="0.73"/>
  </r>
  <r>
    <x v="6"/>
    <x v="9"/>
    <d v="2022-03-19T15:00:00"/>
    <s v="Boston"/>
    <s v="Gateshead"/>
    <n v="1.75"/>
    <s v="Win"/>
    <n v="0.81"/>
  </r>
  <r>
    <x v="6"/>
    <x v="7"/>
    <d v="2022-03-19T15:00:00"/>
    <s v="Oldham"/>
    <s v="Exeter"/>
    <n v="1.84"/>
    <s v="Lose"/>
    <n v="-1.1000000000000001"/>
  </r>
  <r>
    <x v="7"/>
    <x v="10"/>
    <d v="2022-03-19T15:30:00"/>
    <s v="Tondela"/>
    <s v="Arouca"/>
    <n v="1.96"/>
    <s v="Win"/>
    <n v="1.04"/>
  </r>
  <r>
    <x v="8"/>
    <x v="11"/>
    <d v="2022-03-19T16:30:00"/>
    <s v="Lechia Gdansk"/>
    <s v="Leczna"/>
    <n v="2.04"/>
    <s v="Lose"/>
    <n v="-1.1000000000000001"/>
  </r>
  <r>
    <x v="9"/>
    <x v="12"/>
    <d v="2022-03-19T19:45:00"/>
    <s v="Cagliari"/>
    <s v="AC Milan"/>
    <n v="2.04"/>
    <s v="Lose"/>
    <n v="-1.1000000000000001"/>
  </r>
  <r>
    <x v="10"/>
    <x v="13"/>
    <d v="2022-03-20T03:00:00"/>
    <s v="Pachuca"/>
    <s v="Cruz Azul"/>
    <n v="2.1"/>
    <s v="Lose"/>
    <n v="-1.1000000000000001"/>
  </r>
  <r>
    <x v="8"/>
    <x v="11"/>
    <d v="2022-03-20T11:30:00"/>
    <s v="Radomiak Radom"/>
    <s v="Stal Mielec"/>
    <n v="2.1"/>
    <s v="Win"/>
    <n v="1.19"/>
  </r>
  <r>
    <x v="1"/>
    <x v="5"/>
    <d v="2022-03-20T13:00:00"/>
    <s v="Dusseldorf II"/>
    <s v="Preussen Munster"/>
    <n v="1.77"/>
    <s v="Lose"/>
    <n v="-1.1000000000000001"/>
  </r>
  <r>
    <x v="11"/>
    <x v="14"/>
    <d v="2022-03-20T13:15:00"/>
    <s v="Servette"/>
    <s v="Sion"/>
    <n v="1.74"/>
    <s v="Win"/>
    <n v="0.79"/>
  </r>
  <r>
    <x v="0"/>
    <x v="0"/>
    <d v="2022-03-20T14:00:00"/>
    <s v="Vlasim"/>
    <s v="Jihlava"/>
    <n v="1.69"/>
    <s v="Win"/>
    <n v="0.74"/>
  </r>
  <r>
    <x v="1"/>
    <x v="15"/>
    <d v="2022-03-20T14:30:00"/>
    <s v="RB Leipzig"/>
    <s v="Eintracht Frankfurt"/>
    <n v="1.8"/>
    <s v="Lose"/>
    <n v="-1.1000000000000001"/>
  </r>
  <r>
    <x v="12"/>
    <x v="16"/>
    <d v="2022-03-20T16:00:00"/>
    <s v="Bekescsaba 1912"/>
    <s v="Csakvari"/>
    <n v="1.67"/>
    <s v="Win"/>
    <n v="0.73"/>
  </r>
  <r>
    <x v="12"/>
    <x v="17"/>
    <d v="2022-03-20T17:30:00"/>
    <s v="Ujpest"/>
    <s v="Honved"/>
    <n v="1.76"/>
    <s v="Lose"/>
    <n v="-1.1000000000000001"/>
  </r>
  <r>
    <x v="6"/>
    <x v="7"/>
    <d v="2022-03-21T19:45:00"/>
    <s v="Colchester"/>
    <s v="Forest Green"/>
    <n v="1.85"/>
    <s v="Lose"/>
    <n v="-1.1000000000000001"/>
  </r>
  <r>
    <x v="13"/>
    <x v="18"/>
    <m/>
    <m/>
    <m/>
    <m/>
    <m/>
    <m/>
  </r>
  <r>
    <x v="13"/>
    <x v="1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52" firstHeaderRow="0" firstDataRow="1" firstDataCol="1"/>
  <pivotFields count="8">
    <pivotField axis="axisRow" showAll="0" sortType="descending">
      <items count="51">
        <item sd="0" x="46"/>
        <item sd="0" x="1"/>
        <item sd="0" x="22"/>
        <item sd="0" x="17"/>
        <item sd="0" x="39"/>
        <item sd="0" x="7"/>
        <item sd="0" x="32"/>
        <item sd="0" x="11"/>
        <item sd="0" x="3"/>
        <item sd="0" x="45"/>
        <item sd="0" m="1" x="48"/>
        <item sd="0" x="38"/>
        <item sd="0" x="25"/>
        <item sd="0" x="30"/>
        <item sd="0" x="12"/>
        <item sd="0" x="8"/>
        <item sd="0" x="37"/>
        <item sd="0" x="26"/>
        <item sd="0" x="15"/>
        <item sd="0" x="13"/>
        <item sd="0" x="35"/>
        <item sd="0" x="41"/>
        <item sd="0" x="36"/>
        <item sd="0" x="34"/>
        <item sd="0" x="42"/>
        <item sd="0" x="2"/>
        <item sd="0" x="28"/>
        <item sd="0" x="43"/>
        <item sd="0" x="29"/>
        <item sd="0" x="0"/>
        <item sd="0" x="16"/>
        <item sd="0" x="44"/>
        <item sd="0" x="31"/>
        <item sd="0" x="18"/>
        <item sd="0" x="21"/>
        <item sd="0" x="6"/>
        <item sd="0" x="9"/>
        <item sd="0" x="19"/>
        <item sd="0" x="4"/>
        <item sd="0" x="33"/>
        <item sd="0" x="10"/>
        <item sd="0" x="14"/>
        <item sd="0" x="20"/>
        <item sd="0" x="40"/>
        <item sd="0" x="24"/>
        <item sd="0" x="23"/>
        <item sd="0" x="5"/>
        <item sd="0" x="27"/>
        <item sd="0" x="47"/>
        <item m="1" x="49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 sortType="descending">
      <items count="76">
        <item x="60"/>
        <item x="29"/>
        <item x="40"/>
        <item x="66"/>
        <item x="10"/>
        <item x="11"/>
        <item x="32"/>
        <item x="70"/>
        <item x="18"/>
        <item x="27"/>
        <item x="16"/>
        <item x="25"/>
        <item x="19"/>
        <item x="67"/>
        <item x="43"/>
        <item x="33"/>
        <item x="21"/>
        <item x="31"/>
        <item x="17"/>
        <item x="20"/>
        <item x="53"/>
        <item x="49"/>
        <item x="50"/>
        <item x="68"/>
        <item x="48"/>
        <item x="38"/>
        <item x="23"/>
        <item x="41"/>
        <item x="22"/>
        <item x="2"/>
        <item x="8"/>
        <item x="26"/>
        <item x="69"/>
        <item x="0"/>
        <item x="64"/>
        <item x="24"/>
        <item x="30"/>
        <item x="72"/>
        <item x="39"/>
        <item x="57"/>
        <item x="54"/>
        <item x="59"/>
        <item x="13"/>
        <item x="42"/>
        <item x="44"/>
        <item x="45"/>
        <item x="46"/>
        <item x="73"/>
        <item x="55"/>
        <item x="3"/>
        <item x="65"/>
        <item x="7"/>
        <item x="47"/>
        <item x="74"/>
        <item x="58"/>
        <item x="9"/>
        <item x="6"/>
        <item x="14"/>
        <item x="12"/>
        <item x="36"/>
        <item x="37"/>
        <item x="51"/>
        <item x="61"/>
        <item x="63"/>
        <item x="62"/>
        <item x="56"/>
        <item x="35"/>
        <item x="52"/>
        <item x="34"/>
        <item x="4"/>
        <item x="15"/>
        <item x="28"/>
        <item x="5"/>
        <item x="1"/>
        <item x="7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multipleItemSelectionAllowed="1" showAll="0"/>
    <pivotField showAll="0"/>
    <pivotField dataField="1" showAll="0"/>
  </pivotFields>
  <rowFields count="2">
    <field x="0"/>
    <field x="1"/>
  </rowFields>
  <rowItems count="49">
    <i>
      <x v="6"/>
    </i>
    <i>
      <x v="22"/>
    </i>
    <i>
      <x v="19"/>
    </i>
    <i>
      <x v="26"/>
    </i>
    <i>
      <x v="33"/>
    </i>
    <i>
      <x v="34"/>
    </i>
    <i>
      <x v="40"/>
    </i>
    <i>
      <x v="32"/>
    </i>
    <i>
      <x v="37"/>
    </i>
    <i>
      <x v="7"/>
    </i>
    <i>
      <x v="43"/>
    </i>
    <i>
      <x v="44"/>
    </i>
    <i>
      <x v="8"/>
    </i>
    <i>
      <x v="5"/>
    </i>
    <i>
      <x v="20"/>
    </i>
    <i>
      <x v="13"/>
    </i>
    <i>
      <x v="1"/>
    </i>
    <i>
      <x v="11"/>
    </i>
    <i>
      <x v="38"/>
    </i>
    <i>
      <x v="25"/>
    </i>
    <i>
      <x v="12"/>
    </i>
    <i>
      <x v="41"/>
    </i>
    <i>
      <x v="28"/>
    </i>
    <i>
      <x v="18"/>
    </i>
    <i>
      <x/>
    </i>
    <i>
      <x v="48"/>
    </i>
    <i>
      <x v="24"/>
    </i>
    <i>
      <x v="46"/>
    </i>
    <i>
      <x v="3"/>
    </i>
    <i>
      <x v="23"/>
    </i>
    <i>
      <x v="47"/>
    </i>
    <i>
      <x v="31"/>
    </i>
    <i>
      <x v="39"/>
    </i>
    <i>
      <x v="16"/>
    </i>
    <i>
      <x v="21"/>
    </i>
    <i>
      <x v="15"/>
    </i>
    <i>
      <x v="29"/>
    </i>
    <i>
      <x v="35"/>
    </i>
    <i>
      <x v="9"/>
    </i>
    <i>
      <x v="45"/>
    </i>
    <i>
      <x v="4"/>
    </i>
    <i>
      <x v="36"/>
    </i>
    <i>
      <x v="14"/>
    </i>
    <i>
      <x v="2"/>
    </i>
    <i>
      <x v="27"/>
    </i>
    <i>
      <x v="17"/>
    </i>
    <i>
      <x v="30"/>
    </i>
    <i>
      <x v="4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Return" fld="7" subtotal="count" baseField="0" baseItem="39"/>
    <dataField name="Sum of Return2" fld="7" baseField="0" baseItem="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8" firstHeaderRow="0" firstDataRow="1" firstDataCol="1"/>
  <pivotFields count="8">
    <pivotField axis="axisRow" showAll="0">
      <items count="15">
        <item sd="0" x="3"/>
        <item sd="0" x="0"/>
        <item sd="0" x="6"/>
        <item sd="0" x="1"/>
        <item sd="0" x="9"/>
        <item sd="0" x="2"/>
        <item sd="0" x="8"/>
        <item sd="0" x="7"/>
        <item sd="0" x="5"/>
        <item sd="0" x="4"/>
        <item sd="0" x="13"/>
        <item sd="0" x="10"/>
        <item sd="0" x="11"/>
        <item sd="0" x="12"/>
        <item t="default" sd="0"/>
      </items>
    </pivotField>
    <pivotField axis="axisRow" showAll="0">
      <items count="20">
        <item x="4"/>
        <item x="3"/>
        <item x="0"/>
        <item x="11"/>
        <item x="6"/>
        <item x="7"/>
        <item x="10"/>
        <item x="9"/>
        <item x="2"/>
        <item x="8"/>
        <item x="1"/>
        <item x="5"/>
        <item x="12"/>
        <item x="18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0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Return" fld="7" subtotal="count" baseField="0" baseItem="0"/>
    <dataField name="Sum of Return2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I23" totalsRowShown="0">
  <autoFilter ref="A1:I23"/>
  <sortState ref="A2:H23">
    <sortCondition ref="C1:C23"/>
  </sortState>
  <tableColumns count="9">
    <tableColumn id="1" name="Country"/>
    <tableColumn id="2" name="League"/>
    <tableColumn id="3" name="Date" dataDxfId="2"/>
    <tableColumn id="4" name="Home"/>
    <tableColumn id="5" name="Away"/>
    <tableColumn id="6" name="Odds"/>
    <tableColumn id="7" name="Result"/>
    <tableColumn id="8" name="Return" dataCellStyle="Currency"/>
    <tableColumn id="9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I22" totalsRowShown="0">
  <autoFilter ref="A1:I22"/>
  <sortState ref="A2:I22">
    <sortCondition ref="C1:C22"/>
  </sortState>
  <tableColumns count="9">
    <tableColumn id="1" name="Country"/>
    <tableColumn id="2" name="League"/>
    <tableColumn id="3" name="Date" dataDxfId="1"/>
    <tableColumn id="4" name="Home"/>
    <tableColumn id="5" name="Away"/>
    <tableColumn id="6" name="Odds"/>
    <tableColumn id="7" name="Result"/>
    <tableColumn id="8" name="Return" dataCellStyle="Currency"/>
    <tableColumn id="9" name="O2.5 Odd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I9" totalsRowShown="0">
  <autoFilter ref="A1:I9"/>
  <sortState ref="A2:H9">
    <sortCondition ref="C1:C9"/>
  </sortState>
  <tableColumns count="9">
    <tableColumn id="1" name="Country"/>
    <tableColumn id="2" name="League"/>
    <tableColumn id="3" name="Date" dataDxfId="0"/>
    <tableColumn id="4" name="Home"/>
    <tableColumn id="5" name="Away"/>
    <tableColumn id="6" name="Odds"/>
    <tableColumn id="7" name="Result"/>
    <tableColumn id="8" name="Return" dataCellStyle="Currency"/>
    <tableColumn id="9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2"/>
  <sheetViews>
    <sheetView tabSelected="1" workbookViewId="0">
      <selection activeCell="A27" sqref="A27"/>
    </sheetView>
  </sheetViews>
  <sheetFormatPr defaultRowHeight="15" x14ac:dyDescent="0.25"/>
  <cols>
    <col min="1" max="1" width="24.5703125" customWidth="1"/>
    <col min="2" max="2" width="15.140625" bestFit="1" customWidth="1"/>
    <col min="3" max="3" width="14.7109375" bestFit="1" customWidth="1"/>
    <col min="4" max="4" width="5" customWidth="1"/>
    <col min="5" max="5" width="4" customWidth="1"/>
    <col min="6" max="7" width="5" customWidth="1"/>
    <col min="8" max="8" width="4" customWidth="1"/>
    <col min="9" max="17" width="5" customWidth="1"/>
    <col min="18" max="18" width="4" customWidth="1"/>
    <col min="19" max="27" width="5" customWidth="1"/>
    <col min="28" max="28" width="4" customWidth="1"/>
    <col min="29" max="37" width="5" customWidth="1"/>
    <col min="38" max="38" width="4" customWidth="1"/>
    <col min="39" max="47" width="5" customWidth="1"/>
    <col min="48" max="48" width="4" customWidth="1"/>
    <col min="49" max="56" width="5" customWidth="1"/>
    <col min="57" max="57" width="2" customWidth="1"/>
    <col min="58" max="60" width="5" customWidth="1"/>
    <col min="61" max="61" width="4" customWidth="1"/>
    <col min="62" max="64" width="5" customWidth="1"/>
    <col min="65" max="65" width="4" customWidth="1"/>
    <col min="66" max="85" width="5" customWidth="1"/>
    <col min="86" max="86" width="7" customWidth="1"/>
    <col min="87" max="87" width="10.7109375" bestFit="1" customWidth="1"/>
  </cols>
  <sheetData>
    <row r="3" spans="1:3" x14ac:dyDescent="0.25">
      <c r="A3" s="3" t="s">
        <v>466</v>
      </c>
      <c r="B3" t="s">
        <v>1158</v>
      </c>
      <c r="C3" t="s">
        <v>1159</v>
      </c>
    </row>
    <row r="4" spans="1:3" x14ac:dyDescent="0.25">
      <c r="A4" s="4" t="s">
        <v>371</v>
      </c>
      <c r="B4" s="5">
        <v>21</v>
      </c>
      <c r="C4" s="5">
        <v>12.87</v>
      </c>
    </row>
    <row r="5" spans="1:3" x14ac:dyDescent="0.25">
      <c r="A5" s="4" t="s">
        <v>422</v>
      </c>
      <c r="B5" s="5">
        <v>33</v>
      </c>
      <c r="C5" s="5">
        <v>10.660000000000002</v>
      </c>
    </row>
    <row r="6" spans="1:3" x14ac:dyDescent="0.25">
      <c r="A6" s="4" t="s">
        <v>64</v>
      </c>
      <c r="B6" s="5">
        <v>103</v>
      </c>
      <c r="C6" s="5">
        <v>10.240000000000011</v>
      </c>
    </row>
    <row r="7" spans="1:3" x14ac:dyDescent="0.25">
      <c r="A7" s="4" t="s">
        <v>202</v>
      </c>
      <c r="B7" s="5">
        <v>41</v>
      </c>
      <c r="C7" s="5">
        <v>8.6999999999999993</v>
      </c>
    </row>
    <row r="8" spans="1:3" x14ac:dyDescent="0.25">
      <c r="A8" s="4" t="s">
        <v>104</v>
      </c>
      <c r="B8" s="5">
        <v>54</v>
      </c>
      <c r="C8" s="5">
        <v>7.7400000000000011</v>
      </c>
    </row>
    <row r="9" spans="1:3" x14ac:dyDescent="0.25">
      <c r="A9" s="4" t="s">
        <v>122</v>
      </c>
      <c r="B9" s="5">
        <v>43</v>
      </c>
      <c r="C9" s="5">
        <v>6.3599999999999994</v>
      </c>
    </row>
    <row r="10" spans="1:3" x14ac:dyDescent="0.25">
      <c r="A10" s="4" t="s">
        <v>55</v>
      </c>
      <c r="B10" s="5">
        <v>17</v>
      </c>
      <c r="C10" s="5">
        <v>6.24</v>
      </c>
    </row>
    <row r="11" spans="1:3" x14ac:dyDescent="0.25">
      <c r="A11" s="4" t="s">
        <v>289</v>
      </c>
      <c r="B11" s="5">
        <v>13</v>
      </c>
      <c r="C11" s="5">
        <v>4.7399999999999993</v>
      </c>
    </row>
    <row r="12" spans="1:3" x14ac:dyDescent="0.25">
      <c r="A12" s="4" t="s">
        <v>114</v>
      </c>
      <c r="B12" s="5">
        <v>34</v>
      </c>
      <c r="C12" s="5">
        <v>4.4299999999999988</v>
      </c>
    </row>
    <row r="13" spans="1:3" x14ac:dyDescent="0.25">
      <c r="A13" s="4" t="s">
        <v>61</v>
      </c>
      <c r="B13" s="5">
        <v>11</v>
      </c>
      <c r="C13" s="5">
        <v>4.3900000000000006</v>
      </c>
    </row>
    <row r="14" spans="1:3" x14ac:dyDescent="0.25">
      <c r="A14" s="4" t="s">
        <v>514</v>
      </c>
      <c r="B14" s="5">
        <v>21</v>
      </c>
      <c r="C14" s="5">
        <v>4.0600000000000005</v>
      </c>
    </row>
    <row r="15" spans="1:3" x14ac:dyDescent="0.25">
      <c r="A15" s="4" t="s">
        <v>160</v>
      </c>
      <c r="B15" s="5">
        <v>14</v>
      </c>
      <c r="C15" s="5">
        <v>3.8000000000000003</v>
      </c>
    </row>
    <row r="16" spans="1:3" x14ac:dyDescent="0.25">
      <c r="A16" s="4" t="s">
        <v>23</v>
      </c>
      <c r="B16" s="5">
        <v>16</v>
      </c>
      <c r="C16" s="5">
        <v>3.65</v>
      </c>
    </row>
    <row r="17" spans="1:3" x14ac:dyDescent="0.25">
      <c r="A17" s="4" t="s">
        <v>37</v>
      </c>
      <c r="B17" s="5">
        <v>4</v>
      </c>
      <c r="C17" s="5">
        <v>3.6</v>
      </c>
    </row>
    <row r="18" spans="1:3" x14ac:dyDescent="0.25">
      <c r="A18" s="4" t="s">
        <v>406</v>
      </c>
      <c r="B18" s="5">
        <v>7</v>
      </c>
      <c r="C18" s="5">
        <v>3.42</v>
      </c>
    </row>
    <row r="19" spans="1:3" x14ac:dyDescent="0.25">
      <c r="A19" s="4" t="s">
        <v>261</v>
      </c>
      <c r="B19" s="5">
        <v>25</v>
      </c>
      <c r="C19" s="5">
        <v>2.84</v>
      </c>
    </row>
    <row r="20" spans="1:3" x14ac:dyDescent="0.25">
      <c r="A20" s="4" t="s">
        <v>5</v>
      </c>
      <c r="B20" s="5">
        <v>9</v>
      </c>
      <c r="C20" s="5">
        <v>2.169999999999999</v>
      </c>
    </row>
    <row r="21" spans="1:3" x14ac:dyDescent="0.25">
      <c r="A21" s="4" t="s">
        <v>448</v>
      </c>
      <c r="B21" s="5">
        <v>9</v>
      </c>
      <c r="C21" s="5">
        <v>1.9499999999999997</v>
      </c>
    </row>
    <row r="22" spans="1:3" x14ac:dyDescent="0.25">
      <c r="A22" s="4" t="s">
        <v>17</v>
      </c>
      <c r="B22" s="5">
        <v>22</v>
      </c>
      <c r="C22" s="5">
        <v>1.9200000000000008</v>
      </c>
    </row>
    <row r="23" spans="1:3" x14ac:dyDescent="0.25">
      <c r="A23" s="4" t="s">
        <v>9</v>
      </c>
      <c r="B23" s="5">
        <v>36</v>
      </c>
      <c r="C23" s="5">
        <v>1.3499999999999996</v>
      </c>
    </row>
    <row r="24" spans="1:3" x14ac:dyDescent="0.25">
      <c r="A24" s="4" t="s">
        <v>184</v>
      </c>
      <c r="B24" s="5">
        <v>20</v>
      </c>
      <c r="C24" s="5">
        <v>1.1399999999999992</v>
      </c>
    </row>
    <row r="25" spans="1:3" x14ac:dyDescent="0.25">
      <c r="A25" s="4" t="s">
        <v>41</v>
      </c>
      <c r="B25" s="5">
        <v>5</v>
      </c>
      <c r="C25" s="5">
        <v>0.96000000000000008</v>
      </c>
    </row>
    <row r="26" spans="1:3" x14ac:dyDescent="0.25">
      <c r="A26" s="4" t="s">
        <v>241</v>
      </c>
      <c r="B26" s="5">
        <v>5</v>
      </c>
      <c r="C26" s="5">
        <v>0.51</v>
      </c>
    </row>
    <row r="27" spans="1:3" x14ac:dyDescent="0.25">
      <c r="A27" s="4" t="s">
        <v>77</v>
      </c>
      <c r="B27" s="5">
        <v>59</v>
      </c>
      <c r="C27" s="5">
        <v>0.28000000000000091</v>
      </c>
    </row>
    <row r="28" spans="1:3" x14ac:dyDescent="0.25">
      <c r="A28" s="4" t="s">
        <v>1090</v>
      </c>
      <c r="B28" s="5">
        <v>1</v>
      </c>
      <c r="C28" s="5">
        <v>0.21</v>
      </c>
    </row>
    <row r="29" spans="1:3" x14ac:dyDescent="0.25">
      <c r="A29" s="4" t="s">
        <v>467</v>
      </c>
      <c r="B29" s="5"/>
      <c r="C29" s="5"/>
    </row>
    <row r="30" spans="1:3" x14ac:dyDescent="0.25">
      <c r="A30" s="4" t="s">
        <v>585</v>
      </c>
      <c r="B30" s="5">
        <v>5</v>
      </c>
      <c r="C30" s="5">
        <v>-0.44999999999999996</v>
      </c>
    </row>
    <row r="31" spans="1:3" x14ac:dyDescent="0.25">
      <c r="A31" s="4" t="s">
        <v>27</v>
      </c>
      <c r="B31" s="5">
        <v>12</v>
      </c>
      <c r="C31" s="5">
        <v>-0.5199999999999998</v>
      </c>
    </row>
    <row r="32" spans="1:3" x14ac:dyDescent="0.25">
      <c r="A32" s="4" t="s">
        <v>100</v>
      </c>
      <c r="B32" s="5">
        <v>15</v>
      </c>
      <c r="C32" s="5">
        <v>-0.7799999999999998</v>
      </c>
    </row>
    <row r="33" spans="1:3" x14ac:dyDescent="0.25">
      <c r="A33" s="4" t="s">
        <v>385</v>
      </c>
      <c r="B33" s="5">
        <v>7</v>
      </c>
      <c r="C33" s="5">
        <v>-0.86999999999999988</v>
      </c>
    </row>
    <row r="34" spans="1:3" x14ac:dyDescent="0.25">
      <c r="A34" s="4" t="s">
        <v>191</v>
      </c>
      <c r="B34" s="5">
        <v>3</v>
      </c>
      <c r="C34" s="5">
        <v>-0.98</v>
      </c>
    </row>
    <row r="35" spans="1:3" x14ac:dyDescent="0.25">
      <c r="A35" s="4" t="s">
        <v>862</v>
      </c>
      <c r="B35" s="5">
        <v>1</v>
      </c>
      <c r="C35" s="5">
        <v>-1</v>
      </c>
    </row>
    <row r="36" spans="1:3" x14ac:dyDescent="0.25">
      <c r="A36" s="4" t="s">
        <v>379</v>
      </c>
      <c r="B36" s="5">
        <v>3</v>
      </c>
      <c r="C36" s="5">
        <v>-1.27</v>
      </c>
    </row>
    <row r="37" spans="1:3" x14ac:dyDescent="0.25">
      <c r="A37" s="4" t="s">
        <v>440</v>
      </c>
      <c r="B37" s="5">
        <v>16</v>
      </c>
      <c r="C37" s="5">
        <v>-1.5600000000000005</v>
      </c>
    </row>
    <row r="38" spans="1:3" x14ac:dyDescent="0.25">
      <c r="A38" s="4" t="s">
        <v>564</v>
      </c>
      <c r="B38" s="5">
        <v>14</v>
      </c>
      <c r="C38" s="5">
        <v>-1.7700000000000002</v>
      </c>
    </row>
    <row r="39" spans="1:3" x14ac:dyDescent="0.25">
      <c r="A39" s="4" t="s">
        <v>44</v>
      </c>
      <c r="B39" s="5">
        <v>8</v>
      </c>
      <c r="C39" s="5">
        <v>-1.8900000000000001</v>
      </c>
    </row>
    <row r="40" spans="1:3" x14ac:dyDescent="0.25">
      <c r="A40" s="4" t="s">
        <v>126</v>
      </c>
      <c r="B40" s="5">
        <v>23</v>
      </c>
      <c r="C40" s="5">
        <v>-1.96</v>
      </c>
    </row>
    <row r="41" spans="1:3" x14ac:dyDescent="0.25">
      <c r="A41" s="4" t="s">
        <v>33</v>
      </c>
      <c r="B41" s="5">
        <v>2</v>
      </c>
      <c r="C41" s="5">
        <v>-2</v>
      </c>
    </row>
    <row r="42" spans="1:3" x14ac:dyDescent="0.25">
      <c r="A42" s="4" t="s">
        <v>1151</v>
      </c>
      <c r="B42" s="5">
        <v>5</v>
      </c>
      <c r="C42" s="5">
        <v>-2.0300000000000002</v>
      </c>
    </row>
    <row r="43" spans="1:3" x14ac:dyDescent="0.25">
      <c r="A43" s="4" t="s">
        <v>149</v>
      </c>
      <c r="B43" s="5">
        <v>35</v>
      </c>
      <c r="C43" s="5">
        <v>-2.2599999999999989</v>
      </c>
    </row>
    <row r="44" spans="1:3" x14ac:dyDescent="0.25">
      <c r="A44" s="4" t="s">
        <v>507</v>
      </c>
      <c r="B44" s="5">
        <v>9</v>
      </c>
      <c r="C44" s="5">
        <v>-2.2700000000000005</v>
      </c>
    </row>
    <row r="45" spans="1:3" x14ac:dyDescent="0.25">
      <c r="A45" s="4" t="s">
        <v>47</v>
      </c>
      <c r="B45" s="5">
        <v>23</v>
      </c>
      <c r="C45" s="5">
        <v>-2.5399999999999991</v>
      </c>
    </row>
    <row r="46" spans="1:3" x14ac:dyDescent="0.25">
      <c r="A46" s="4" t="s">
        <v>70</v>
      </c>
      <c r="B46" s="5">
        <v>11</v>
      </c>
      <c r="C46" s="5">
        <v>-2.7600000000000007</v>
      </c>
    </row>
    <row r="47" spans="1:3" x14ac:dyDescent="0.25">
      <c r="A47" s="4" t="s">
        <v>132</v>
      </c>
      <c r="B47" s="5">
        <v>4</v>
      </c>
      <c r="C47" s="5">
        <v>-4</v>
      </c>
    </row>
    <row r="48" spans="1:3" x14ac:dyDescent="0.25">
      <c r="A48" s="4" t="s">
        <v>706</v>
      </c>
      <c r="B48" s="5">
        <v>8</v>
      </c>
      <c r="C48" s="5">
        <v>-4.5500000000000007</v>
      </c>
    </row>
    <row r="49" spans="1:3" x14ac:dyDescent="0.25">
      <c r="A49" s="4" t="s">
        <v>188</v>
      </c>
      <c r="B49" s="5">
        <v>137</v>
      </c>
      <c r="C49" s="5">
        <v>-6.5399999999999947</v>
      </c>
    </row>
    <row r="50" spans="1:3" x14ac:dyDescent="0.25">
      <c r="A50" s="4" t="s">
        <v>92</v>
      </c>
      <c r="B50" s="5">
        <v>32</v>
      </c>
      <c r="C50" s="5">
        <v>-6.9599999999999973</v>
      </c>
    </row>
    <row r="51" spans="1:3" x14ac:dyDescent="0.25">
      <c r="A51" s="4" t="s">
        <v>118</v>
      </c>
      <c r="B51" s="5">
        <v>117</v>
      </c>
      <c r="C51" s="5">
        <v>-11.129999999999994</v>
      </c>
    </row>
    <row r="52" spans="1:3" x14ac:dyDescent="0.25">
      <c r="A52" s="4" t="s">
        <v>468</v>
      </c>
      <c r="B52" s="5">
        <v>1113</v>
      </c>
      <c r="C52" s="5">
        <v>48.139999999999731</v>
      </c>
    </row>
  </sheetData>
  <sortState ref="A3:C79">
    <sortCondition descending="1" ref="C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G20" sqref="G20"/>
    </sheetView>
  </sheetViews>
  <sheetFormatPr defaultRowHeight="15" x14ac:dyDescent="0.25"/>
  <cols>
    <col min="1" max="1" width="10.140625" customWidth="1"/>
    <col min="2" max="2" width="9.42578125" customWidth="1"/>
    <col min="3" max="3" width="15.85546875" bestFit="1" customWidth="1"/>
    <col min="4" max="4" width="11.7109375" bestFit="1" customWidth="1"/>
    <col min="8" max="8" width="9.140625" style="6"/>
    <col min="10" max="10" width="9.140625" style="6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455</v>
      </c>
      <c r="G1" t="s">
        <v>456</v>
      </c>
      <c r="H1" s="6" t="s">
        <v>457</v>
      </c>
      <c r="I1" t="s">
        <v>1270</v>
      </c>
    </row>
    <row r="2" spans="1:15" x14ac:dyDescent="0.25">
      <c r="A2" t="s">
        <v>706</v>
      </c>
      <c r="B2" t="s">
        <v>38</v>
      </c>
      <c r="C2" s="1">
        <v>44624.583333333336</v>
      </c>
      <c r="D2" t="s">
        <v>707</v>
      </c>
      <c r="E2" t="s">
        <v>708</v>
      </c>
      <c r="F2">
        <v>1.65</v>
      </c>
      <c r="G2" t="s">
        <v>460</v>
      </c>
      <c r="H2" s="6">
        <v>-1</v>
      </c>
      <c r="I2">
        <v>2.2599999999999998</v>
      </c>
      <c r="J2" s="6">
        <f>SUM((1*Table2[[#This Row],[Column1]])-1)</f>
        <v>1.2599999999999998</v>
      </c>
    </row>
    <row r="3" spans="1:15" x14ac:dyDescent="0.25">
      <c r="A3" t="s">
        <v>706</v>
      </c>
      <c r="B3" t="s">
        <v>38</v>
      </c>
      <c r="C3" s="1">
        <v>44625.583333333336</v>
      </c>
      <c r="D3" t="s">
        <v>769</v>
      </c>
      <c r="E3" t="s">
        <v>770</v>
      </c>
      <c r="F3">
        <v>1.81</v>
      </c>
      <c r="G3" t="s">
        <v>460</v>
      </c>
      <c r="H3" s="6">
        <v>-1</v>
      </c>
      <c r="I3">
        <v>2.14</v>
      </c>
      <c r="J3" s="6">
        <f>SUM((1*Table2[[#This Row],[Column1]])-1)</f>
        <v>1.1400000000000001</v>
      </c>
      <c r="M3" t="s">
        <v>1214</v>
      </c>
      <c r="N3" s="8">
        <f>SUM(H:H)</f>
        <v>-4.5500000000000007</v>
      </c>
    </row>
    <row r="4" spans="1:15" x14ac:dyDescent="0.25">
      <c r="A4" t="s">
        <v>706</v>
      </c>
      <c r="B4" t="s">
        <v>38</v>
      </c>
      <c r="C4" s="1">
        <v>44625.6875</v>
      </c>
      <c r="D4" t="s">
        <v>829</v>
      </c>
      <c r="E4" t="s">
        <v>830</v>
      </c>
      <c r="F4">
        <v>2</v>
      </c>
      <c r="G4" t="s">
        <v>460</v>
      </c>
      <c r="H4" s="6">
        <v>-1</v>
      </c>
      <c r="I4">
        <v>1.93</v>
      </c>
      <c r="J4" s="6">
        <f>SUM((1*Table2[[#This Row],[Column1]])-1)</f>
        <v>0.92999999999999994</v>
      </c>
      <c r="M4" t="s">
        <v>1215</v>
      </c>
      <c r="N4" s="8">
        <f>SUM(J:J)</f>
        <v>4.149</v>
      </c>
    </row>
    <row r="5" spans="1:15" x14ac:dyDescent="0.25">
      <c r="A5" t="s">
        <v>706</v>
      </c>
      <c r="B5" t="s">
        <v>38</v>
      </c>
      <c r="C5" s="1">
        <v>44629.583333333336</v>
      </c>
      <c r="D5" t="s">
        <v>708</v>
      </c>
      <c r="E5" t="s">
        <v>769</v>
      </c>
      <c r="F5">
        <v>1.88</v>
      </c>
      <c r="G5" t="s">
        <v>461</v>
      </c>
      <c r="H5" s="6">
        <v>0.86</v>
      </c>
      <c r="J5" s="6">
        <f>SUM((1*Table2[[#This Row],[Column1]])-1)</f>
        <v>-1</v>
      </c>
    </row>
    <row r="6" spans="1:15" x14ac:dyDescent="0.25">
      <c r="A6" t="s">
        <v>706</v>
      </c>
      <c r="B6" t="s">
        <v>38</v>
      </c>
      <c r="C6" s="1">
        <v>44629.6875</v>
      </c>
      <c r="D6" t="s">
        <v>1023</v>
      </c>
      <c r="E6" t="s">
        <v>770</v>
      </c>
      <c r="F6">
        <v>2</v>
      </c>
      <c r="G6" t="s">
        <v>460</v>
      </c>
      <c r="H6" s="6">
        <v>-1</v>
      </c>
      <c r="I6">
        <v>1.84</v>
      </c>
      <c r="J6" s="6">
        <f>SUM((1*Table2[[#This Row],[Column1]])-1)</f>
        <v>0.84000000000000008</v>
      </c>
    </row>
    <row r="7" spans="1:15" x14ac:dyDescent="0.25">
      <c r="A7" t="s">
        <v>706</v>
      </c>
      <c r="B7" t="s">
        <v>38</v>
      </c>
      <c r="C7" s="1">
        <v>44637.590277777781</v>
      </c>
      <c r="D7" t="s">
        <v>770</v>
      </c>
      <c r="E7" t="s">
        <v>708</v>
      </c>
      <c r="F7">
        <v>1.74</v>
      </c>
      <c r="G7" t="s">
        <v>461</v>
      </c>
      <c r="H7" s="6">
        <v>0.79</v>
      </c>
      <c r="J7" s="6">
        <v>-1.1000000000000001</v>
      </c>
      <c r="M7" t="s">
        <v>1276</v>
      </c>
      <c r="N7">
        <f>COUNTIF(G:G,"Win")</f>
        <v>2</v>
      </c>
      <c r="O7" s="7">
        <f>N7/N9</f>
        <v>0.25</v>
      </c>
    </row>
    <row r="8" spans="1:15" x14ac:dyDescent="0.25">
      <c r="A8" t="s">
        <v>706</v>
      </c>
      <c r="B8" t="s">
        <v>38</v>
      </c>
      <c r="C8" s="1">
        <v>44639.590277777781</v>
      </c>
      <c r="D8" t="s">
        <v>707</v>
      </c>
      <c r="E8" t="s">
        <v>1182</v>
      </c>
      <c r="F8">
        <v>2.04</v>
      </c>
      <c r="G8" t="s">
        <v>460</v>
      </c>
      <c r="H8" s="6">
        <v>-1.1000000000000001</v>
      </c>
      <c r="I8">
        <v>1.78</v>
      </c>
      <c r="J8" s="6">
        <f>SUM((1.1*Table2[[#This Row],[Column1]])-1.1)</f>
        <v>0.8580000000000001</v>
      </c>
      <c r="M8" t="s">
        <v>1277</v>
      </c>
      <c r="N8">
        <f>COUNTIF(G:G,"Lose")</f>
        <v>6</v>
      </c>
      <c r="O8" s="7">
        <f>N8/N9</f>
        <v>0.75</v>
      </c>
    </row>
    <row r="9" spans="1:15" x14ac:dyDescent="0.25">
      <c r="A9" t="s">
        <v>706</v>
      </c>
      <c r="B9" t="s">
        <v>38</v>
      </c>
      <c r="C9" s="1">
        <v>44639.697916666664</v>
      </c>
      <c r="D9" t="s">
        <v>769</v>
      </c>
      <c r="E9" t="s">
        <v>830</v>
      </c>
      <c r="F9">
        <v>1.85</v>
      </c>
      <c r="G9" t="s">
        <v>460</v>
      </c>
      <c r="H9" s="6">
        <v>-1.1000000000000001</v>
      </c>
      <c r="I9">
        <v>2.11</v>
      </c>
      <c r="J9" s="6">
        <f>SUM((1.1*Table2[[#This Row],[Column1]])-1.1)</f>
        <v>1.2210000000000001</v>
      </c>
      <c r="N9">
        <f>SUM(N7:N8)</f>
        <v>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6"/>
  <sheetViews>
    <sheetView zoomScale="80" zoomScaleNormal="80" workbookViewId="0">
      <pane ySplit="1" topLeftCell="A1085" activePane="bottomLeft" state="frozen"/>
      <selection activeCell="B1" sqref="B1"/>
      <selection pane="bottomLeft" activeCell="H1114" sqref="H1114:H1126"/>
    </sheetView>
  </sheetViews>
  <sheetFormatPr defaultColWidth="8.85546875" defaultRowHeight="15" x14ac:dyDescent="0.25"/>
  <cols>
    <col min="1" max="1" width="20.7109375" style="9" bestFit="1" customWidth="1"/>
    <col min="2" max="2" width="20.7109375" style="9" customWidth="1"/>
    <col min="3" max="3" width="17.42578125" style="9" bestFit="1" customWidth="1"/>
    <col min="4" max="5" width="20.7109375" style="9" bestFit="1" customWidth="1"/>
    <col min="6" max="6" width="7.28515625" style="9" bestFit="1" customWidth="1"/>
    <col min="7" max="7" width="8.28515625" style="9" bestFit="1" customWidth="1"/>
    <col min="8" max="8" width="10" style="10" bestFit="1" customWidth="1"/>
    <col min="9" max="10" width="8.85546875" style="9"/>
    <col min="11" max="11" width="15.28515625" style="9" bestFit="1" customWidth="1"/>
    <col min="12" max="16384" width="8.85546875" style="9"/>
  </cols>
  <sheetData>
    <row r="1" spans="1:13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455</v>
      </c>
      <c r="G1" s="9" t="s">
        <v>456</v>
      </c>
      <c r="H1" s="10" t="s">
        <v>457</v>
      </c>
    </row>
    <row r="2" spans="1:13" customFormat="1" x14ac:dyDescent="0.25">
      <c r="A2" t="s">
        <v>126</v>
      </c>
      <c r="B2" t="s">
        <v>127</v>
      </c>
      <c r="C2" s="1">
        <v>44616.125</v>
      </c>
      <c r="D2" t="s">
        <v>458</v>
      </c>
      <c r="E2" t="s">
        <v>459</v>
      </c>
      <c r="F2">
        <v>1.86</v>
      </c>
      <c r="G2" t="s">
        <v>461</v>
      </c>
      <c r="H2" s="6">
        <v>0.84</v>
      </c>
    </row>
    <row r="3" spans="1:13" customFormat="1" x14ac:dyDescent="0.25">
      <c r="A3" t="s">
        <v>5</v>
      </c>
      <c r="B3" t="s">
        <v>6</v>
      </c>
      <c r="C3" s="1">
        <v>44617.416666666664</v>
      </c>
      <c r="D3" t="s">
        <v>7</v>
      </c>
      <c r="E3" t="s">
        <v>8</v>
      </c>
      <c r="F3">
        <v>1.6</v>
      </c>
      <c r="G3" t="s">
        <v>461</v>
      </c>
      <c r="H3" s="6">
        <v>0.6</v>
      </c>
      <c r="K3" t="s">
        <v>463</v>
      </c>
      <c r="L3">
        <v>110.13</v>
      </c>
    </row>
    <row r="4" spans="1:13" customFormat="1" x14ac:dyDescent="0.25">
      <c r="A4" t="s">
        <v>9</v>
      </c>
      <c r="B4" t="s">
        <v>10</v>
      </c>
      <c r="C4" s="1">
        <v>44617.541666666664</v>
      </c>
      <c r="D4" t="s">
        <v>11</v>
      </c>
      <c r="E4" t="s">
        <v>12</v>
      </c>
      <c r="F4">
        <v>1.78</v>
      </c>
      <c r="G4" t="s">
        <v>461</v>
      </c>
      <c r="H4" s="6">
        <v>0.76</v>
      </c>
      <c r="K4" t="s">
        <v>462</v>
      </c>
      <c r="L4">
        <f>SUM(H:H)</f>
        <v>53.389999999999574</v>
      </c>
      <c r="M4" s="7">
        <f>(L5-L3)/L3</f>
        <v>0.48479070189775347</v>
      </c>
    </row>
    <row r="5" spans="1:13" customFormat="1" x14ac:dyDescent="0.25">
      <c r="A5" t="s">
        <v>9</v>
      </c>
      <c r="B5" t="s">
        <v>10</v>
      </c>
      <c r="C5" s="1">
        <v>44617.541666666664</v>
      </c>
      <c r="D5" t="s">
        <v>13</v>
      </c>
      <c r="E5" t="s">
        <v>14</v>
      </c>
      <c r="F5">
        <v>1.73</v>
      </c>
      <c r="G5" t="s">
        <v>461</v>
      </c>
      <c r="H5" s="6">
        <v>0.72</v>
      </c>
      <c r="K5" t="s">
        <v>659</v>
      </c>
      <c r="L5">
        <f>L3+L4</f>
        <v>163.51999999999958</v>
      </c>
    </row>
    <row r="6" spans="1:13" customFormat="1" x14ac:dyDescent="0.25">
      <c r="A6" t="s">
        <v>9</v>
      </c>
      <c r="B6" t="s">
        <v>10</v>
      </c>
      <c r="C6" s="1">
        <v>44617.541666666664</v>
      </c>
      <c r="D6" t="s">
        <v>15</v>
      </c>
      <c r="E6" t="s">
        <v>16</v>
      </c>
      <c r="F6">
        <v>1.62</v>
      </c>
      <c r="G6" t="s">
        <v>461</v>
      </c>
      <c r="H6" s="6">
        <v>0.61</v>
      </c>
      <c r="K6" t="s">
        <v>660</v>
      </c>
      <c r="L6">
        <f>COUNTA(F2:F8870)</f>
        <v>1124</v>
      </c>
      <c r="M6" s="6"/>
    </row>
    <row r="7" spans="1:13" customFormat="1" x14ac:dyDescent="0.25">
      <c r="A7" t="s">
        <v>23</v>
      </c>
      <c r="B7" t="s">
        <v>24</v>
      </c>
      <c r="C7" s="1">
        <v>44617.541666666664</v>
      </c>
      <c r="D7" t="s">
        <v>25</v>
      </c>
      <c r="E7" t="s">
        <v>26</v>
      </c>
      <c r="F7">
        <v>1.96</v>
      </c>
      <c r="G7" t="s">
        <v>461</v>
      </c>
      <c r="H7" s="6">
        <v>0.94</v>
      </c>
    </row>
    <row r="8" spans="1:13" customFormat="1" x14ac:dyDescent="0.25">
      <c r="A8" t="s">
        <v>9</v>
      </c>
      <c r="B8" t="s">
        <v>10</v>
      </c>
      <c r="C8" s="1">
        <v>44617.541666666664</v>
      </c>
      <c r="D8" t="s">
        <v>21</v>
      </c>
      <c r="E8" t="s">
        <v>22</v>
      </c>
      <c r="F8">
        <v>1.64</v>
      </c>
      <c r="G8" t="s">
        <v>460</v>
      </c>
      <c r="H8" s="6">
        <v>-1</v>
      </c>
      <c r="K8" t="s">
        <v>464</v>
      </c>
      <c r="L8">
        <f>COUNTIF(G:G,"Win")</f>
        <v>635</v>
      </c>
      <c r="M8" s="2">
        <f>L8/L6</f>
        <v>0.56494661921708189</v>
      </c>
    </row>
    <row r="9" spans="1:13" customFormat="1" x14ac:dyDescent="0.25">
      <c r="A9" t="s">
        <v>17</v>
      </c>
      <c r="B9" t="s">
        <v>18</v>
      </c>
      <c r="C9" s="1">
        <v>44617.541666666664</v>
      </c>
      <c r="D9" t="s">
        <v>19</v>
      </c>
      <c r="E9" t="s">
        <v>20</v>
      </c>
      <c r="F9">
        <v>1.78</v>
      </c>
      <c r="G9" t="s">
        <v>461</v>
      </c>
      <c r="H9" s="6">
        <v>0.76</v>
      </c>
      <c r="K9" t="s">
        <v>465</v>
      </c>
      <c r="L9">
        <f>COUNTIF(G:G,"Lose")</f>
        <v>489</v>
      </c>
      <c r="M9" s="2">
        <f>L9/L6</f>
        <v>0.43505338078291816</v>
      </c>
    </row>
    <row r="10" spans="1:13" customFormat="1" x14ac:dyDescent="0.25">
      <c r="A10" t="s">
        <v>27</v>
      </c>
      <c r="B10" t="s">
        <v>28</v>
      </c>
      <c r="C10" s="1">
        <v>44617.5625</v>
      </c>
      <c r="D10" t="s">
        <v>29</v>
      </c>
      <c r="E10" t="s">
        <v>30</v>
      </c>
      <c r="F10">
        <v>2.62</v>
      </c>
      <c r="G10" t="s">
        <v>460</v>
      </c>
      <c r="H10" s="6">
        <v>-1</v>
      </c>
    </row>
    <row r="11" spans="1:13" customFormat="1" x14ac:dyDescent="0.25">
      <c r="A11" t="s">
        <v>27</v>
      </c>
      <c r="B11" t="s">
        <v>28</v>
      </c>
      <c r="C11" s="1">
        <v>44617.5625</v>
      </c>
      <c r="D11" t="s">
        <v>31</v>
      </c>
      <c r="E11" t="s">
        <v>32</v>
      </c>
      <c r="F11">
        <v>1.9</v>
      </c>
      <c r="G11" t="s">
        <v>460</v>
      </c>
      <c r="H11" s="6">
        <v>-1</v>
      </c>
    </row>
    <row r="12" spans="1:13" customFormat="1" x14ac:dyDescent="0.25">
      <c r="A12" t="s">
        <v>33</v>
      </c>
      <c r="B12" t="s">
        <v>34</v>
      </c>
      <c r="C12" s="1">
        <v>44617.576388888891</v>
      </c>
      <c r="D12" t="s">
        <v>35</v>
      </c>
      <c r="E12" t="s">
        <v>36</v>
      </c>
      <c r="F12">
        <v>2.4</v>
      </c>
      <c r="G12" t="s">
        <v>460</v>
      </c>
      <c r="H12" s="6">
        <v>-1</v>
      </c>
    </row>
    <row r="13" spans="1:13" customFormat="1" x14ac:dyDescent="0.25">
      <c r="A13" t="s">
        <v>37</v>
      </c>
      <c r="B13" t="s">
        <v>38</v>
      </c>
      <c r="C13" s="1">
        <v>44617.586805555555</v>
      </c>
      <c r="D13" t="s">
        <v>39</v>
      </c>
      <c r="E13" t="s">
        <v>40</v>
      </c>
      <c r="F13">
        <v>1.9</v>
      </c>
      <c r="G13" t="s">
        <v>461</v>
      </c>
      <c r="H13" s="6">
        <v>0.9</v>
      </c>
      <c r="K13" t="s">
        <v>742</v>
      </c>
      <c r="L13">
        <f>AVERAGE(F:F)</f>
        <v>1.9073487544483976</v>
      </c>
    </row>
    <row r="14" spans="1:13" customFormat="1" x14ac:dyDescent="0.25">
      <c r="A14" t="s">
        <v>17</v>
      </c>
      <c r="B14" t="s">
        <v>18</v>
      </c>
      <c r="C14" s="1">
        <v>44617.625</v>
      </c>
      <c r="D14" t="s">
        <v>42</v>
      </c>
      <c r="E14" t="s">
        <v>43</v>
      </c>
      <c r="F14">
        <v>1.72</v>
      </c>
      <c r="G14" t="s">
        <v>461</v>
      </c>
      <c r="H14" s="6">
        <v>0.71</v>
      </c>
      <c r="K14" t="s">
        <v>743</v>
      </c>
      <c r="L14">
        <f>AVERAGEIF(G:G,"Win",F:F)</f>
        <v>1.8704724409448801</v>
      </c>
    </row>
    <row r="15" spans="1:13" customFormat="1" x14ac:dyDescent="0.25">
      <c r="A15" t="s">
        <v>23</v>
      </c>
      <c r="B15" t="s">
        <v>24</v>
      </c>
      <c r="C15" s="1">
        <v>44617.645833333336</v>
      </c>
      <c r="D15" t="s">
        <v>51</v>
      </c>
      <c r="E15" t="s">
        <v>52</v>
      </c>
      <c r="F15">
        <v>2.02</v>
      </c>
      <c r="G15" t="s">
        <v>460</v>
      </c>
      <c r="H15" s="6">
        <v>-1</v>
      </c>
      <c r="K15" t="s">
        <v>744</v>
      </c>
      <c r="L15">
        <f>AVERAGEIF(G:G,"Lose",F:F)</f>
        <v>1.9552351738241298</v>
      </c>
    </row>
    <row r="16" spans="1:13" customFormat="1" x14ac:dyDescent="0.25">
      <c r="A16" t="s">
        <v>44</v>
      </c>
      <c r="B16" t="s">
        <v>38</v>
      </c>
      <c r="C16" s="1">
        <v>44617.645833333336</v>
      </c>
      <c r="D16" t="s">
        <v>45</v>
      </c>
      <c r="E16" t="s">
        <v>46</v>
      </c>
      <c r="F16">
        <v>1.53</v>
      </c>
      <c r="G16" t="s">
        <v>461</v>
      </c>
      <c r="H16" s="6">
        <v>0.52</v>
      </c>
    </row>
    <row r="17" spans="1:8" customFormat="1" x14ac:dyDescent="0.25">
      <c r="A17" t="s">
        <v>47</v>
      </c>
      <c r="B17" t="s">
        <v>48</v>
      </c>
      <c r="C17" s="1">
        <v>44617.645833333336</v>
      </c>
      <c r="D17" t="s">
        <v>49</v>
      </c>
      <c r="E17" t="s">
        <v>50</v>
      </c>
      <c r="F17">
        <v>2.02</v>
      </c>
      <c r="G17" t="s">
        <v>461</v>
      </c>
      <c r="H17" s="6">
        <v>1</v>
      </c>
    </row>
    <row r="18" spans="1:8" customFormat="1" x14ac:dyDescent="0.25">
      <c r="A18" t="s">
        <v>27</v>
      </c>
      <c r="B18" t="s">
        <v>28</v>
      </c>
      <c r="C18" s="1">
        <v>44617.666666666664</v>
      </c>
      <c r="D18" t="s">
        <v>53</v>
      </c>
      <c r="E18" t="s">
        <v>54</v>
      </c>
      <c r="F18">
        <v>2.3199999999999998</v>
      </c>
      <c r="G18" t="s">
        <v>461</v>
      </c>
      <c r="H18" s="6">
        <v>1.29</v>
      </c>
    </row>
    <row r="19" spans="1:8" customFormat="1" x14ac:dyDescent="0.25">
      <c r="A19" t="s">
        <v>55</v>
      </c>
      <c r="B19" t="s">
        <v>56</v>
      </c>
      <c r="C19" s="1">
        <v>44617.6875</v>
      </c>
      <c r="D19" t="s">
        <v>57</v>
      </c>
      <c r="E19" t="s">
        <v>58</v>
      </c>
      <c r="F19">
        <v>1.9</v>
      </c>
      <c r="G19" t="s">
        <v>460</v>
      </c>
      <c r="H19" s="6">
        <v>-1</v>
      </c>
    </row>
    <row r="20" spans="1:8" customFormat="1" x14ac:dyDescent="0.25">
      <c r="A20" t="s">
        <v>17</v>
      </c>
      <c r="B20" t="s">
        <v>18</v>
      </c>
      <c r="C20" s="1">
        <v>44617.708333333336</v>
      </c>
      <c r="D20" t="s">
        <v>59</v>
      </c>
      <c r="E20" t="s">
        <v>60</v>
      </c>
      <c r="F20">
        <v>1.95</v>
      </c>
      <c r="G20" t="s">
        <v>460</v>
      </c>
      <c r="H20" s="6">
        <v>-1</v>
      </c>
    </row>
    <row r="21" spans="1:8" customFormat="1" x14ac:dyDescent="0.25">
      <c r="A21" t="s">
        <v>61</v>
      </c>
      <c r="B21" t="s">
        <v>38</v>
      </c>
      <c r="C21" s="1">
        <v>44617.708333333336</v>
      </c>
      <c r="D21" t="s">
        <v>62</v>
      </c>
      <c r="E21" t="s">
        <v>63</v>
      </c>
      <c r="F21">
        <v>1.66</v>
      </c>
      <c r="G21" t="s">
        <v>461</v>
      </c>
      <c r="H21" s="6">
        <v>0.65</v>
      </c>
    </row>
    <row r="22" spans="1:8" customFormat="1" x14ac:dyDescent="0.25">
      <c r="A22" t="s">
        <v>70</v>
      </c>
      <c r="B22" t="s">
        <v>71</v>
      </c>
      <c r="C22" s="1">
        <v>44617.729166666664</v>
      </c>
      <c r="D22" t="s">
        <v>72</v>
      </c>
      <c r="E22" t="s">
        <v>73</v>
      </c>
      <c r="F22">
        <v>2.04</v>
      </c>
      <c r="G22" t="s">
        <v>460</v>
      </c>
      <c r="H22" s="6">
        <v>-1</v>
      </c>
    </row>
    <row r="23" spans="1:8" customFormat="1" x14ac:dyDescent="0.25">
      <c r="A23" t="s">
        <v>64</v>
      </c>
      <c r="B23" t="s">
        <v>65</v>
      </c>
      <c r="C23" s="1">
        <v>44617.729166666664</v>
      </c>
      <c r="D23" t="s">
        <v>66</v>
      </c>
      <c r="E23" t="s">
        <v>67</v>
      </c>
      <c r="F23">
        <v>1.96</v>
      </c>
      <c r="G23" t="s">
        <v>461</v>
      </c>
      <c r="H23" s="6">
        <v>0.94</v>
      </c>
    </row>
    <row r="24" spans="1:8" customFormat="1" x14ac:dyDescent="0.25">
      <c r="A24" t="s">
        <v>41</v>
      </c>
      <c r="B24" t="s">
        <v>38</v>
      </c>
      <c r="C24" s="1">
        <v>44617.729166666664</v>
      </c>
      <c r="D24" t="s">
        <v>68</v>
      </c>
      <c r="E24" t="s">
        <v>69</v>
      </c>
      <c r="F24">
        <v>1.55</v>
      </c>
      <c r="G24" t="s">
        <v>460</v>
      </c>
      <c r="H24" s="6">
        <v>-1</v>
      </c>
    </row>
    <row r="25" spans="1:8" customFormat="1" x14ac:dyDescent="0.25">
      <c r="A25" t="s">
        <v>64</v>
      </c>
      <c r="B25" t="s">
        <v>81</v>
      </c>
      <c r="C25" s="1">
        <v>44617.75</v>
      </c>
      <c r="D25" t="s">
        <v>82</v>
      </c>
      <c r="E25" t="s">
        <v>83</v>
      </c>
      <c r="F25">
        <v>2.36</v>
      </c>
      <c r="G25" t="s">
        <v>461</v>
      </c>
      <c r="H25" s="6">
        <v>1.33</v>
      </c>
    </row>
    <row r="26" spans="1:8" customFormat="1" x14ac:dyDescent="0.25">
      <c r="A26" t="s">
        <v>77</v>
      </c>
      <c r="B26" t="s">
        <v>78</v>
      </c>
      <c r="C26" s="1">
        <v>44617.75</v>
      </c>
      <c r="D26" t="s">
        <v>79</v>
      </c>
      <c r="E26" t="s">
        <v>80</v>
      </c>
      <c r="F26">
        <v>1.7</v>
      </c>
      <c r="G26" t="s">
        <v>461</v>
      </c>
      <c r="H26" s="6">
        <v>0.69</v>
      </c>
    </row>
    <row r="27" spans="1:8" customFormat="1" x14ac:dyDescent="0.25">
      <c r="A27" t="s">
        <v>77</v>
      </c>
      <c r="B27" t="s">
        <v>78</v>
      </c>
      <c r="C27" s="1">
        <v>44617.75</v>
      </c>
      <c r="D27" t="s">
        <v>84</v>
      </c>
      <c r="E27" t="s">
        <v>85</v>
      </c>
      <c r="F27">
        <v>1.52</v>
      </c>
      <c r="G27" t="s">
        <v>460</v>
      </c>
      <c r="H27" s="6">
        <v>-1</v>
      </c>
    </row>
    <row r="28" spans="1:8" customFormat="1" x14ac:dyDescent="0.25">
      <c r="A28" t="s">
        <v>64</v>
      </c>
      <c r="B28" t="s">
        <v>89</v>
      </c>
      <c r="C28" s="1">
        <v>44617.75</v>
      </c>
      <c r="D28" t="s">
        <v>90</v>
      </c>
      <c r="E28" t="s">
        <v>91</v>
      </c>
      <c r="F28">
        <v>2.56</v>
      </c>
      <c r="G28" t="s">
        <v>460</v>
      </c>
      <c r="H28" s="6">
        <v>-1</v>
      </c>
    </row>
    <row r="29" spans="1:8" customFormat="1" x14ac:dyDescent="0.25">
      <c r="A29" t="s">
        <v>70</v>
      </c>
      <c r="B29" t="s">
        <v>74</v>
      </c>
      <c r="C29" s="1">
        <v>44617.75</v>
      </c>
      <c r="D29" t="s">
        <v>75</v>
      </c>
      <c r="E29" t="s">
        <v>76</v>
      </c>
      <c r="F29">
        <v>1.9</v>
      </c>
      <c r="G29" t="s">
        <v>460</v>
      </c>
      <c r="H29" s="6">
        <v>-1</v>
      </c>
    </row>
    <row r="30" spans="1:8" customFormat="1" x14ac:dyDescent="0.25">
      <c r="A30" t="s">
        <v>64</v>
      </c>
      <c r="B30" t="s">
        <v>86</v>
      </c>
      <c r="C30" s="1">
        <v>44617.75</v>
      </c>
      <c r="D30" t="s">
        <v>87</v>
      </c>
      <c r="E30" t="s">
        <v>88</v>
      </c>
      <c r="F30">
        <v>1.99</v>
      </c>
      <c r="G30" t="s">
        <v>461</v>
      </c>
      <c r="H30" s="6">
        <v>0.97</v>
      </c>
    </row>
    <row r="31" spans="1:8" customFormat="1" x14ac:dyDescent="0.25">
      <c r="A31" t="s">
        <v>92</v>
      </c>
      <c r="B31" t="s">
        <v>93</v>
      </c>
      <c r="C31" s="1">
        <v>44617.791666666664</v>
      </c>
      <c r="D31" t="s">
        <v>94</v>
      </c>
      <c r="E31" t="s">
        <v>95</v>
      </c>
      <c r="F31">
        <v>2.06</v>
      </c>
      <c r="G31" t="s">
        <v>460</v>
      </c>
      <c r="H31" s="6">
        <v>-1</v>
      </c>
    </row>
    <row r="32" spans="1:8" customFormat="1" x14ac:dyDescent="0.25">
      <c r="A32" t="s">
        <v>92</v>
      </c>
      <c r="B32" t="s">
        <v>93</v>
      </c>
      <c r="C32" s="1">
        <v>44617.791666666664</v>
      </c>
      <c r="D32" t="s">
        <v>96</v>
      </c>
      <c r="E32" t="s">
        <v>97</v>
      </c>
      <c r="F32">
        <v>2.34</v>
      </c>
      <c r="G32" t="s">
        <v>460</v>
      </c>
      <c r="H32" s="6">
        <v>-1</v>
      </c>
    </row>
    <row r="33" spans="1:8" customFormat="1" x14ac:dyDescent="0.25">
      <c r="A33" t="s">
        <v>92</v>
      </c>
      <c r="B33" t="s">
        <v>93</v>
      </c>
      <c r="C33" s="1">
        <v>44617.791666666664</v>
      </c>
      <c r="D33" t="s">
        <v>98</v>
      </c>
      <c r="E33" t="s">
        <v>99</v>
      </c>
      <c r="F33">
        <v>2.2200000000000002</v>
      </c>
      <c r="G33" t="s">
        <v>460</v>
      </c>
      <c r="H33" s="6">
        <v>-1</v>
      </c>
    </row>
    <row r="34" spans="1:8" customFormat="1" x14ac:dyDescent="0.25">
      <c r="A34" t="s">
        <v>100</v>
      </c>
      <c r="B34" t="s">
        <v>101</v>
      </c>
      <c r="C34" s="1">
        <v>44617.809027777781</v>
      </c>
      <c r="D34" t="s">
        <v>102</v>
      </c>
      <c r="E34" t="s">
        <v>103</v>
      </c>
      <c r="F34">
        <v>2.56</v>
      </c>
      <c r="G34" t="s">
        <v>460</v>
      </c>
      <c r="H34" s="6">
        <v>-1</v>
      </c>
    </row>
    <row r="35" spans="1:8" customFormat="1" x14ac:dyDescent="0.25">
      <c r="A35" t="s">
        <v>64</v>
      </c>
      <c r="B35" t="s">
        <v>108</v>
      </c>
      <c r="C35" s="1">
        <v>44617.8125</v>
      </c>
      <c r="D35" t="s">
        <v>109</v>
      </c>
      <c r="E35" t="s">
        <v>110</v>
      </c>
      <c r="F35">
        <v>2.56</v>
      </c>
      <c r="G35" t="s">
        <v>460</v>
      </c>
      <c r="H35" s="6">
        <v>-1</v>
      </c>
    </row>
    <row r="36" spans="1:8" customFormat="1" x14ac:dyDescent="0.25">
      <c r="A36" t="s">
        <v>104</v>
      </c>
      <c r="B36" t="s">
        <v>105</v>
      </c>
      <c r="C36" s="1">
        <v>44617.8125</v>
      </c>
      <c r="D36" t="s">
        <v>106</v>
      </c>
      <c r="E36" t="s">
        <v>107</v>
      </c>
      <c r="F36">
        <v>1.92</v>
      </c>
      <c r="G36" t="s">
        <v>460</v>
      </c>
      <c r="H36" s="6">
        <v>-1</v>
      </c>
    </row>
    <row r="37" spans="1:8" customFormat="1" x14ac:dyDescent="0.25">
      <c r="A37" t="s">
        <v>104</v>
      </c>
      <c r="B37" t="s">
        <v>111</v>
      </c>
      <c r="C37" s="1">
        <v>44617.8125</v>
      </c>
      <c r="D37" t="s">
        <v>112</v>
      </c>
      <c r="E37" t="s">
        <v>113</v>
      </c>
      <c r="F37">
        <v>1.81</v>
      </c>
      <c r="G37" t="s">
        <v>460</v>
      </c>
      <c r="H37" s="6">
        <v>-1</v>
      </c>
    </row>
    <row r="38" spans="1:8" customFormat="1" x14ac:dyDescent="0.25">
      <c r="A38" t="s">
        <v>114</v>
      </c>
      <c r="B38" t="s">
        <v>115</v>
      </c>
      <c r="C38" s="1">
        <v>44617.822916666664</v>
      </c>
      <c r="D38" t="s">
        <v>116</v>
      </c>
      <c r="E38" t="s">
        <v>117</v>
      </c>
      <c r="F38">
        <v>1.89</v>
      </c>
      <c r="G38" t="s">
        <v>461</v>
      </c>
      <c r="H38" s="6">
        <v>0.87</v>
      </c>
    </row>
    <row r="39" spans="1:8" customFormat="1" x14ac:dyDescent="0.25">
      <c r="A39" t="s">
        <v>118</v>
      </c>
      <c r="B39" t="s">
        <v>119</v>
      </c>
      <c r="C39" s="1">
        <v>44617.833333333336</v>
      </c>
      <c r="D39" t="s">
        <v>120</v>
      </c>
      <c r="E39" t="s">
        <v>121</v>
      </c>
      <c r="F39">
        <v>1.9</v>
      </c>
      <c r="G39" t="s">
        <v>460</v>
      </c>
      <c r="H39" s="6">
        <v>-1</v>
      </c>
    </row>
    <row r="40" spans="1:8" customFormat="1" x14ac:dyDescent="0.25">
      <c r="A40" t="s">
        <v>122</v>
      </c>
      <c r="B40" t="s">
        <v>123</v>
      </c>
      <c r="C40" s="1">
        <v>44617.84375</v>
      </c>
      <c r="D40" t="s">
        <v>124</v>
      </c>
      <c r="E40" t="s">
        <v>125</v>
      </c>
      <c r="F40">
        <v>1.6</v>
      </c>
      <c r="G40" t="s">
        <v>461</v>
      </c>
      <c r="H40" s="6">
        <v>0.59</v>
      </c>
    </row>
    <row r="41" spans="1:8" customFormat="1" x14ac:dyDescent="0.25">
      <c r="A41" t="s">
        <v>126</v>
      </c>
      <c r="B41" t="s">
        <v>127</v>
      </c>
      <c r="C41" s="1">
        <v>44618.041666666664</v>
      </c>
      <c r="D41" t="s">
        <v>128</v>
      </c>
      <c r="E41" t="s">
        <v>129</v>
      </c>
      <c r="F41">
        <v>1.73</v>
      </c>
      <c r="G41" t="s">
        <v>461</v>
      </c>
      <c r="H41" s="6">
        <v>0.72</v>
      </c>
    </row>
    <row r="42" spans="1:8" customFormat="1" x14ac:dyDescent="0.25">
      <c r="A42" t="s">
        <v>126</v>
      </c>
      <c r="B42" t="s">
        <v>127</v>
      </c>
      <c r="C42" s="1">
        <v>44618.129166666666</v>
      </c>
      <c r="D42" t="s">
        <v>130</v>
      </c>
      <c r="E42" t="s">
        <v>131</v>
      </c>
      <c r="F42">
        <v>1.51</v>
      </c>
      <c r="G42" t="s">
        <v>461</v>
      </c>
      <c r="H42" s="6">
        <v>0.5</v>
      </c>
    </row>
    <row r="43" spans="1:8" customFormat="1" x14ac:dyDescent="0.25">
      <c r="A43" t="s">
        <v>132</v>
      </c>
      <c r="B43" t="s">
        <v>133</v>
      </c>
      <c r="C43" s="1">
        <v>44618.253472222219</v>
      </c>
      <c r="D43" t="s">
        <v>134</v>
      </c>
      <c r="E43" t="s">
        <v>135</v>
      </c>
      <c r="F43">
        <v>2.2599999999999998</v>
      </c>
      <c r="G43" t="s">
        <v>460</v>
      </c>
      <c r="H43" s="6">
        <v>-1</v>
      </c>
    </row>
    <row r="44" spans="1:8" customFormat="1" x14ac:dyDescent="0.25">
      <c r="A44" t="s">
        <v>132</v>
      </c>
      <c r="B44" t="s">
        <v>133</v>
      </c>
      <c r="C44" s="1">
        <v>44618.364583333336</v>
      </c>
      <c r="D44" t="s">
        <v>138</v>
      </c>
      <c r="E44" t="s">
        <v>139</v>
      </c>
      <c r="F44">
        <v>2.16</v>
      </c>
      <c r="G44" t="s">
        <v>460</v>
      </c>
      <c r="H44" s="6">
        <v>-1</v>
      </c>
    </row>
    <row r="45" spans="1:8" customFormat="1" x14ac:dyDescent="0.25">
      <c r="A45" t="s">
        <v>132</v>
      </c>
      <c r="B45" t="s">
        <v>133</v>
      </c>
      <c r="C45" s="1">
        <v>44618.364583333336</v>
      </c>
      <c r="D45" t="s">
        <v>136</v>
      </c>
      <c r="E45" t="s">
        <v>137</v>
      </c>
      <c r="F45">
        <v>2.34</v>
      </c>
      <c r="G45" t="s">
        <v>460</v>
      </c>
      <c r="H45" s="6">
        <v>-1</v>
      </c>
    </row>
    <row r="46" spans="1:8" customFormat="1" x14ac:dyDescent="0.25">
      <c r="A46" t="s">
        <v>47</v>
      </c>
      <c r="B46" t="s">
        <v>140</v>
      </c>
      <c r="C46" s="1">
        <v>44618.375</v>
      </c>
      <c r="D46" t="s">
        <v>143</v>
      </c>
      <c r="E46" t="s">
        <v>144</v>
      </c>
      <c r="F46">
        <v>2.88</v>
      </c>
      <c r="G46" t="s">
        <v>460</v>
      </c>
      <c r="H46" s="6">
        <v>-1</v>
      </c>
    </row>
    <row r="47" spans="1:8" customFormat="1" x14ac:dyDescent="0.25">
      <c r="A47" t="s">
        <v>47</v>
      </c>
      <c r="B47" t="s">
        <v>140</v>
      </c>
      <c r="C47" s="1">
        <v>44618.375</v>
      </c>
      <c r="D47" t="s">
        <v>147</v>
      </c>
      <c r="E47" t="s">
        <v>148</v>
      </c>
      <c r="F47">
        <v>1.67</v>
      </c>
      <c r="G47" t="s">
        <v>461</v>
      </c>
      <c r="H47" s="6">
        <v>0.66</v>
      </c>
    </row>
    <row r="48" spans="1:8" customFormat="1" x14ac:dyDescent="0.25">
      <c r="A48" t="s">
        <v>47</v>
      </c>
      <c r="B48" t="s">
        <v>140</v>
      </c>
      <c r="C48" s="1">
        <v>44618.375</v>
      </c>
      <c r="D48" t="s">
        <v>141</v>
      </c>
      <c r="E48" t="s">
        <v>142</v>
      </c>
      <c r="F48">
        <v>1.53</v>
      </c>
      <c r="G48" t="s">
        <v>461</v>
      </c>
      <c r="H48" s="6">
        <v>0.52</v>
      </c>
    </row>
    <row r="49" spans="1:8" customFormat="1" x14ac:dyDescent="0.25">
      <c r="A49" t="s">
        <v>47</v>
      </c>
      <c r="B49" t="s">
        <v>140</v>
      </c>
      <c r="C49" s="1">
        <v>44618.375</v>
      </c>
      <c r="D49" t="s">
        <v>145</v>
      </c>
      <c r="E49" t="s">
        <v>146</v>
      </c>
      <c r="F49">
        <v>1.55</v>
      </c>
      <c r="G49" t="s">
        <v>461</v>
      </c>
      <c r="H49" s="6">
        <v>0.54</v>
      </c>
    </row>
    <row r="50" spans="1:8" customFormat="1" x14ac:dyDescent="0.25">
      <c r="A50" t="s">
        <v>149</v>
      </c>
      <c r="B50" t="s">
        <v>150</v>
      </c>
      <c r="C50" s="1">
        <v>44618.416666666664</v>
      </c>
      <c r="D50" t="s">
        <v>151</v>
      </c>
      <c r="E50" t="s">
        <v>152</v>
      </c>
      <c r="F50">
        <v>1.54</v>
      </c>
      <c r="G50" t="s">
        <v>461</v>
      </c>
      <c r="H50" s="6">
        <v>0.53</v>
      </c>
    </row>
    <row r="51" spans="1:8" customFormat="1" x14ac:dyDescent="0.25">
      <c r="A51" t="s">
        <v>23</v>
      </c>
      <c r="B51" t="s">
        <v>24</v>
      </c>
      <c r="C51" s="1">
        <v>44618.4375</v>
      </c>
      <c r="D51" t="s">
        <v>155</v>
      </c>
      <c r="E51" t="s">
        <v>156</v>
      </c>
      <c r="F51">
        <v>1.61</v>
      </c>
      <c r="G51" t="s">
        <v>461</v>
      </c>
      <c r="H51" s="6">
        <v>0.6</v>
      </c>
    </row>
    <row r="52" spans="1:8" customFormat="1" x14ac:dyDescent="0.25">
      <c r="A52" t="s">
        <v>160</v>
      </c>
      <c r="B52" t="s">
        <v>161</v>
      </c>
      <c r="C52" s="1">
        <v>44618.4375</v>
      </c>
      <c r="D52" t="s">
        <v>162</v>
      </c>
      <c r="E52" t="s">
        <v>163</v>
      </c>
      <c r="F52">
        <v>1.86</v>
      </c>
      <c r="G52" t="s">
        <v>461</v>
      </c>
      <c r="H52" s="6">
        <v>0.84</v>
      </c>
    </row>
    <row r="53" spans="1:8" customFormat="1" x14ac:dyDescent="0.25">
      <c r="A53" t="s">
        <v>149</v>
      </c>
      <c r="B53" t="s">
        <v>157</v>
      </c>
      <c r="C53" s="1">
        <v>44618.4375</v>
      </c>
      <c r="D53" t="s">
        <v>158</v>
      </c>
      <c r="E53" t="s">
        <v>159</v>
      </c>
      <c r="F53">
        <v>2</v>
      </c>
      <c r="G53" t="s">
        <v>460</v>
      </c>
      <c r="H53" s="6">
        <v>-1</v>
      </c>
    </row>
    <row r="54" spans="1:8" customFormat="1" x14ac:dyDescent="0.25">
      <c r="A54" t="s">
        <v>47</v>
      </c>
      <c r="B54" t="s">
        <v>140</v>
      </c>
      <c r="C54" s="1">
        <v>44618.4375</v>
      </c>
      <c r="D54" t="s">
        <v>153</v>
      </c>
      <c r="E54" t="s">
        <v>154</v>
      </c>
      <c r="F54">
        <v>1.81</v>
      </c>
      <c r="G54" t="s">
        <v>460</v>
      </c>
      <c r="H54" s="6">
        <v>-1</v>
      </c>
    </row>
    <row r="55" spans="1:8" customFormat="1" x14ac:dyDescent="0.25">
      <c r="A55" t="s">
        <v>122</v>
      </c>
      <c r="B55" t="s">
        <v>164</v>
      </c>
      <c r="C55" s="1">
        <v>44618.458333333336</v>
      </c>
      <c r="D55" t="s">
        <v>165</v>
      </c>
      <c r="E55" t="s">
        <v>166</v>
      </c>
      <c r="F55">
        <v>1.76</v>
      </c>
      <c r="G55" t="s">
        <v>461</v>
      </c>
      <c r="H55" s="6">
        <v>0.74</v>
      </c>
    </row>
    <row r="56" spans="1:8" customFormat="1" x14ac:dyDescent="0.25">
      <c r="A56" t="s">
        <v>160</v>
      </c>
      <c r="B56" t="s">
        <v>161</v>
      </c>
      <c r="C56" s="1">
        <v>44618.458333333336</v>
      </c>
      <c r="D56" t="s">
        <v>167</v>
      </c>
      <c r="E56" t="s">
        <v>168</v>
      </c>
      <c r="F56">
        <v>1.83</v>
      </c>
      <c r="G56" t="s">
        <v>461</v>
      </c>
      <c r="H56" s="6">
        <v>0.81</v>
      </c>
    </row>
    <row r="57" spans="1:8" customFormat="1" x14ac:dyDescent="0.25">
      <c r="A57" t="s">
        <v>104</v>
      </c>
      <c r="B57" t="s">
        <v>169</v>
      </c>
      <c r="C57" s="1">
        <v>44618.479166666664</v>
      </c>
      <c r="D57" t="s">
        <v>170</v>
      </c>
      <c r="E57" t="s">
        <v>171</v>
      </c>
      <c r="F57">
        <v>1.83</v>
      </c>
      <c r="G57" t="s">
        <v>461</v>
      </c>
      <c r="H57" s="6">
        <v>0.81</v>
      </c>
    </row>
    <row r="58" spans="1:8" customFormat="1" x14ac:dyDescent="0.25">
      <c r="A58" t="s">
        <v>104</v>
      </c>
      <c r="B58" t="s">
        <v>111</v>
      </c>
      <c r="C58" s="1">
        <v>44618.486111111109</v>
      </c>
      <c r="D58" t="s">
        <v>172</v>
      </c>
      <c r="E58" t="s">
        <v>173</v>
      </c>
      <c r="F58">
        <v>1.92</v>
      </c>
      <c r="G58" t="s">
        <v>461</v>
      </c>
      <c r="H58" s="6">
        <v>0.9</v>
      </c>
    </row>
    <row r="59" spans="1:8" customFormat="1" x14ac:dyDescent="0.25">
      <c r="A59" t="s">
        <v>64</v>
      </c>
      <c r="B59" t="s">
        <v>81</v>
      </c>
      <c r="C59" s="1">
        <v>44618.5</v>
      </c>
      <c r="D59" t="s">
        <v>178</v>
      </c>
      <c r="E59" t="s">
        <v>179</v>
      </c>
      <c r="F59">
        <v>2.4500000000000002</v>
      </c>
      <c r="G59" t="s">
        <v>461</v>
      </c>
      <c r="H59" s="6">
        <v>1.45</v>
      </c>
    </row>
    <row r="60" spans="1:8" customFormat="1" x14ac:dyDescent="0.25">
      <c r="A60" t="s">
        <v>61</v>
      </c>
      <c r="B60" t="s">
        <v>38</v>
      </c>
      <c r="C60" s="1">
        <v>44618.5</v>
      </c>
      <c r="D60" t="s">
        <v>180</v>
      </c>
      <c r="E60" t="s">
        <v>181</v>
      </c>
      <c r="F60">
        <v>1.79</v>
      </c>
      <c r="G60" t="s">
        <v>461</v>
      </c>
      <c r="H60" s="6">
        <v>0.77</v>
      </c>
    </row>
    <row r="61" spans="1:8" customFormat="1" x14ac:dyDescent="0.25">
      <c r="A61" t="s">
        <v>64</v>
      </c>
      <c r="B61" t="s">
        <v>81</v>
      </c>
      <c r="C61" s="1">
        <v>44618.5</v>
      </c>
      <c r="D61" t="s">
        <v>174</v>
      </c>
      <c r="E61" t="s">
        <v>175</v>
      </c>
      <c r="F61">
        <v>2.42</v>
      </c>
      <c r="G61" t="s">
        <v>461</v>
      </c>
      <c r="H61" s="6">
        <v>1.39</v>
      </c>
    </row>
    <row r="62" spans="1:8" customFormat="1" x14ac:dyDescent="0.25">
      <c r="A62" t="s">
        <v>104</v>
      </c>
      <c r="B62" t="s">
        <v>169</v>
      </c>
      <c r="C62" s="1">
        <v>44618.5</v>
      </c>
      <c r="D62" t="s">
        <v>182</v>
      </c>
      <c r="E62" t="s">
        <v>183</v>
      </c>
      <c r="F62">
        <v>1.83</v>
      </c>
      <c r="G62" t="s">
        <v>460</v>
      </c>
      <c r="H62" s="6">
        <v>-1</v>
      </c>
    </row>
    <row r="63" spans="1:8" customFormat="1" x14ac:dyDescent="0.25">
      <c r="A63" t="s">
        <v>184</v>
      </c>
      <c r="B63" t="s">
        <v>185</v>
      </c>
      <c r="C63" s="1">
        <v>44618.5</v>
      </c>
      <c r="D63" t="s">
        <v>186</v>
      </c>
      <c r="E63" t="s">
        <v>187</v>
      </c>
      <c r="F63">
        <v>1.83</v>
      </c>
      <c r="G63" t="s">
        <v>461</v>
      </c>
      <c r="H63" s="6">
        <v>0.81</v>
      </c>
    </row>
    <row r="64" spans="1:8" customFormat="1" x14ac:dyDescent="0.25">
      <c r="A64" t="s">
        <v>61</v>
      </c>
      <c r="B64" t="s">
        <v>38</v>
      </c>
      <c r="C64" s="1">
        <v>44618.5</v>
      </c>
      <c r="D64" t="s">
        <v>176</v>
      </c>
      <c r="E64" t="s">
        <v>177</v>
      </c>
      <c r="F64">
        <v>1.63</v>
      </c>
      <c r="G64" t="s">
        <v>461</v>
      </c>
      <c r="H64" s="6">
        <v>0.62</v>
      </c>
    </row>
    <row r="65" spans="1:8" customFormat="1" x14ac:dyDescent="0.25">
      <c r="A65" t="s">
        <v>188</v>
      </c>
      <c r="B65" t="s">
        <v>38</v>
      </c>
      <c r="C65" s="1">
        <v>44618.520833333336</v>
      </c>
      <c r="D65" t="s">
        <v>189</v>
      </c>
      <c r="E65" t="s">
        <v>190</v>
      </c>
      <c r="F65">
        <v>2.52</v>
      </c>
      <c r="G65" t="s">
        <v>460</v>
      </c>
      <c r="H65" s="6">
        <v>-1</v>
      </c>
    </row>
    <row r="66" spans="1:8" customFormat="1" x14ac:dyDescent="0.25">
      <c r="A66" t="s">
        <v>191</v>
      </c>
      <c r="B66" t="s">
        <v>192</v>
      </c>
      <c r="C66" s="1">
        <v>44618.53125</v>
      </c>
      <c r="D66" t="s">
        <v>197</v>
      </c>
      <c r="E66" t="s">
        <v>198</v>
      </c>
      <c r="F66">
        <v>2.42</v>
      </c>
      <c r="G66" t="s">
        <v>460</v>
      </c>
      <c r="H66" s="6">
        <v>-1</v>
      </c>
    </row>
    <row r="67" spans="1:8" customFormat="1" x14ac:dyDescent="0.25">
      <c r="A67" t="s">
        <v>191</v>
      </c>
      <c r="B67" t="s">
        <v>192</v>
      </c>
      <c r="C67" s="1">
        <v>44618.53125</v>
      </c>
      <c r="D67" t="s">
        <v>195</v>
      </c>
      <c r="E67" t="s">
        <v>196</v>
      </c>
      <c r="F67">
        <v>2.33</v>
      </c>
      <c r="G67" t="s">
        <v>460</v>
      </c>
      <c r="H67" s="6">
        <v>-1</v>
      </c>
    </row>
    <row r="68" spans="1:8" customFormat="1" x14ac:dyDescent="0.25">
      <c r="A68" t="s">
        <v>191</v>
      </c>
      <c r="B68" t="s">
        <v>192</v>
      </c>
      <c r="C68" s="1">
        <v>44618.53125</v>
      </c>
      <c r="D68" t="s">
        <v>193</v>
      </c>
      <c r="E68" t="s">
        <v>194</v>
      </c>
      <c r="F68">
        <v>2.04</v>
      </c>
      <c r="G68" t="s">
        <v>461</v>
      </c>
      <c r="H68" s="6">
        <v>1.02</v>
      </c>
    </row>
    <row r="69" spans="1:8" customFormat="1" x14ac:dyDescent="0.25">
      <c r="A69" t="s">
        <v>149</v>
      </c>
      <c r="B69" t="s">
        <v>244</v>
      </c>
      <c r="C69" s="1">
        <v>44618.541666666664</v>
      </c>
      <c r="D69" t="s">
        <v>245</v>
      </c>
      <c r="E69" t="s">
        <v>246</v>
      </c>
      <c r="F69">
        <v>2</v>
      </c>
      <c r="G69" t="s">
        <v>460</v>
      </c>
      <c r="H69" s="6">
        <v>-1</v>
      </c>
    </row>
    <row r="70" spans="1:8" customFormat="1" x14ac:dyDescent="0.25">
      <c r="A70" t="s">
        <v>202</v>
      </c>
      <c r="B70" t="s">
        <v>203</v>
      </c>
      <c r="C70" s="1">
        <v>44618.541666666664</v>
      </c>
      <c r="D70" t="s">
        <v>204</v>
      </c>
      <c r="E70" t="s">
        <v>205</v>
      </c>
      <c r="F70">
        <v>1.67</v>
      </c>
      <c r="G70" t="s">
        <v>460</v>
      </c>
      <c r="H70" s="6">
        <v>-1</v>
      </c>
    </row>
    <row r="71" spans="1:8" customFormat="1" x14ac:dyDescent="0.25">
      <c r="A71" t="s">
        <v>23</v>
      </c>
      <c r="B71" t="s">
        <v>24</v>
      </c>
      <c r="C71" s="1">
        <v>44618.541666666664</v>
      </c>
      <c r="D71" t="s">
        <v>239</v>
      </c>
      <c r="E71" t="s">
        <v>240</v>
      </c>
      <c r="F71">
        <v>1.78</v>
      </c>
      <c r="G71" t="s">
        <v>461</v>
      </c>
      <c r="H71" s="6">
        <v>0.76</v>
      </c>
    </row>
    <row r="72" spans="1:8" customFormat="1" x14ac:dyDescent="0.25">
      <c r="A72" t="s">
        <v>64</v>
      </c>
      <c r="B72" t="s">
        <v>199</v>
      </c>
      <c r="C72" s="1">
        <v>44618.541666666664</v>
      </c>
      <c r="D72" t="s">
        <v>235</v>
      </c>
      <c r="E72" t="s">
        <v>236</v>
      </c>
      <c r="F72">
        <v>2</v>
      </c>
      <c r="G72" t="s">
        <v>460</v>
      </c>
      <c r="H72" s="6">
        <v>-1</v>
      </c>
    </row>
    <row r="73" spans="1:8" customFormat="1" x14ac:dyDescent="0.25">
      <c r="A73" t="s">
        <v>64</v>
      </c>
      <c r="B73" t="s">
        <v>199</v>
      </c>
      <c r="C73" s="1">
        <v>44618.541666666664</v>
      </c>
      <c r="D73" t="s">
        <v>216</v>
      </c>
      <c r="E73" t="s">
        <v>217</v>
      </c>
      <c r="F73">
        <v>2.2400000000000002</v>
      </c>
      <c r="G73" t="s">
        <v>460</v>
      </c>
      <c r="H73" s="6">
        <v>-1</v>
      </c>
    </row>
    <row r="74" spans="1:8" customFormat="1" x14ac:dyDescent="0.25">
      <c r="A74" t="s">
        <v>64</v>
      </c>
      <c r="B74" t="s">
        <v>89</v>
      </c>
      <c r="C74" s="1">
        <v>44618.541666666664</v>
      </c>
      <c r="D74" t="s">
        <v>233</v>
      </c>
      <c r="E74" t="s">
        <v>234</v>
      </c>
      <c r="F74">
        <v>2.38</v>
      </c>
      <c r="G74" t="s">
        <v>461</v>
      </c>
      <c r="H74" s="6">
        <v>1.35</v>
      </c>
    </row>
    <row r="75" spans="1:8" customFormat="1" x14ac:dyDescent="0.25">
      <c r="A75" t="s">
        <v>47</v>
      </c>
      <c r="B75" t="s">
        <v>48</v>
      </c>
      <c r="C75" s="1">
        <v>44618.541666666664</v>
      </c>
      <c r="D75" t="s">
        <v>227</v>
      </c>
      <c r="E75" t="s">
        <v>228</v>
      </c>
      <c r="F75">
        <v>2</v>
      </c>
      <c r="G75" t="s">
        <v>460</v>
      </c>
      <c r="H75" s="6">
        <v>-1</v>
      </c>
    </row>
    <row r="76" spans="1:8" customFormat="1" x14ac:dyDescent="0.25">
      <c r="A76" t="s">
        <v>64</v>
      </c>
      <c r="B76" t="s">
        <v>86</v>
      </c>
      <c r="C76" s="1">
        <v>44618.541666666664</v>
      </c>
      <c r="D76" t="s">
        <v>229</v>
      </c>
      <c r="E76" t="s">
        <v>230</v>
      </c>
      <c r="F76">
        <v>1.95</v>
      </c>
      <c r="G76" t="s">
        <v>460</v>
      </c>
      <c r="H76" s="6">
        <v>-1</v>
      </c>
    </row>
    <row r="77" spans="1:8" customFormat="1" x14ac:dyDescent="0.25">
      <c r="A77" t="s">
        <v>64</v>
      </c>
      <c r="B77" t="s">
        <v>213</v>
      </c>
      <c r="C77" s="1">
        <v>44618.541666666664</v>
      </c>
      <c r="D77" t="s">
        <v>225</v>
      </c>
      <c r="E77" t="s">
        <v>226</v>
      </c>
      <c r="F77">
        <v>2.02</v>
      </c>
      <c r="G77" t="s">
        <v>461</v>
      </c>
      <c r="H77" s="6">
        <v>1</v>
      </c>
    </row>
    <row r="78" spans="1:8" customFormat="1" x14ac:dyDescent="0.25">
      <c r="A78" t="s">
        <v>118</v>
      </c>
      <c r="B78" t="s">
        <v>206</v>
      </c>
      <c r="C78" s="1">
        <v>44618.541666666664</v>
      </c>
      <c r="D78" t="s">
        <v>207</v>
      </c>
      <c r="E78" t="s">
        <v>208</v>
      </c>
      <c r="F78">
        <v>1.75</v>
      </c>
      <c r="G78" t="s">
        <v>461</v>
      </c>
      <c r="H78" s="6">
        <v>0.73</v>
      </c>
    </row>
    <row r="79" spans="1:8" customFormat="1" x14ac:dyDescent="0.25">
      <c r="A79" t="s">
        <v>9</v>
      </c>
      <c r="B79" t="s">
        <v>222</v>
      </c>
      <c r="C79" s="1">
        <v>44618.541666666664</v>
      </c>
      <c r="D79" t="s">
        <v>223</v>
      </c>
      <c r="E79" t="s">
        <v>224</v>
      </c>
      <c r="F79">
        <v>1.89</v>
      </c>
      <c r="G79" t="s">
        <v>460</v>
      </c>
      <c r="H79" s="6">
        <v>-1</v>
      </c>
    </row>
    <row r="80" spans="1:8" customFormat="1" x14ac:dyDescent="0.25">
      <c r="A80" t="s">
        <v>17</v>
      </c>
      <c r="B80" t="s">
        <v>18</v>
      </c>
      <c r="C80" s="1">
        <v>44618.541666666664</v>
      </c>
      <c r="D80" t="s">
        <v>209</v>
      </c>
      <c r="E80" t="s">
        <v>210</v>
      </c>
      <c r="F80">
        <v>1.91</v>
      </c>
      <c r="G80" t="s">
        <v>460</v>
      </c>
      <c r="H80" s="6">
        <v>-1</v>
      </c>
    </row>
    <row r="81" spans="1:8" customFormat="1" x14ac:dyDescent="0.25">
      <c r="A81" t="s">
        <v>64</v>
      </c>
      <c r="B81" t="s">
        <v>89</v>
      </c>
      <c r="C81" s="1">
        <v>44618.541666666664</v>
      </c>
      <c r="D81" t="s">
        <v>220</v>
      </c>
      <c r="E81" t="s">
        <v>221</v>
      </c>
      <c r="F81">
        <v>2.4</v>
      </c>
      <c r="G81" t="s">
        <v>460</v>
      </c>
      <c r="H81" s="6">
        <v>-1</v>
      </c>
    </row>
    <row r="82" spans="1:8" customFormat="1" x14ac:dyDescent="0.25">
      <c r="A82" t="s">
        <v>64</v>
      </c>
      <c r="B82" t="s">
        <v>213</v>
      </c>
      <c r="C82" s="1">
        <v>44618.541666666664</v>
      </c>
      <c r="D82" t="s">
        <v>214</v>
      </c>
      <c r="E82" t="s">
        <v>215</v>
      </c>
      <c r="F82">
        <v>2.2999999999999998</v>
      </c>
      <c r="G82" t="s">
        <v>460</v>
      </c>
      <c r="H82" s="6">
        <v>-1</v>
      </c>
    </row>
    <row r="83" spans="1:8" customFormat="1" x14ac:dyDescent="0.25">
      <c r="A83" t="s">
        <v>64</v>
      </c>
      <c r="B83" t="s">
        <v>199</v>
      </c>
      <c r="C83" s="1">
        <v>44618.541666666664</v>
      </c>
      <c r="D83" t="s">
        <v>211</v>
      </c>
      <c r="E83" t="s">
        <v>212</v>
      </c>
      <c r="F83">
        <v>1.95</v>
      </c>
      <c r="G83" t="s">
        <v>461</v>
      </c>
      <c r="H83" s="6">
        <v>0.93</v>
      </c>
    </row>
    <row r="84" spans="1:8" customFormat="1" x14ac:dyDescent="0.25">
      <c r="A84" t="s">
        <v>64</v>
      </c>
      <c r="B84" t="s">
        <v>199</v>
      </c>
      <c r="C84" s="1">
        <v>44618.541666666664</v>
      </c>
      <c r="D84" t="s">
        <v>200</v>
      </c>
      <c r="E84" t="s">
        <v>201</v>
      </c>
      <c r="F84">
        <v>2</v>
      </c>
      <c r="G84" t="s">
        <v>460</v>
      </c>
      <c r="H84" s="6">
        <v>-1</v>
      </c>
    </row>
    <row r="85" spans="1:8" customFormat="1" x14ac:dyDescent="0.25">
      <c r="A85" t="s">
        <v>64</v>
      </c>
      <c r="B85" t="s">
        <v>213</v>
      </c>
      <c r="C85" s="1">
        <v>44618.541666666664</v>
      </c>
      <c r="D85" t="s">
        <v>247</v>
      </c>
      <c r="E85" t="s">
        <v>248</v>
      </c>
      <c r="F85">
        <v>2.36</v>
      </c>
      <c r="G85" t="s">
        <v>461</v>
      </c>
      <c r="H85" s="6">
        <v>1.33</v>
      </c>
    </row>
    <row r="86" spans="1:8" customFormat="1" x14ac:dyDescent="0.25">
      <c r="A86" t="s">
        <v>241</v>
      </c>
      <c r="B86" t="s">
        <v>38</v>
      </c>
      <c r="C86" s="1">
        <v>44618.541666666664</v>
      </c>
      <c r="D86" t="s">
        <v>242</v>
      </c>
      <c r="E86" t="s">
        <v>243</v>
      </c>
      <c r="F86">
        <v>1.8</v>
      </c>
      <c r="G86" t="s">
        <v>461</v>
      </c>
      <c r="H86" s="6">
        <v>0.78</v>
      </c>
    </row>
    <row r="87" spans="1:8" customFormat="1" x14ac:dyDescent="0.25">
      <c r="A87" t="s">
        <v>202</v>
      </c>
      <c r="B87" t="s">
        <v>203</v>
      </c>
      <c r="C87" s="1">
        <v>44618.541666666664</v>
      </c>
      <c r="D87" t="s">
        <v>218</v>
      </c>
      <c r="E87" t="s">
        <v>219</v>
      </c>
      <c r="F87">
        <v>1.72</v>
      </c>
      <c r="G87" t="s">
        <v>461</v>
      </c>
      <c r="H87" s="6">
        <v>0.71</v>
      </c>
    </row>
    <row r="88" spans="1:8" customFormat="1" x14ac:dyDescent="0.25">
      <c r="A88" t="s">
        <v>64</v>
      </c>
      <c r="B88" t="s">
        <v>199</v>
      </c>
      <c r="C88" s="1">
        <v>44618.541666666664</v>
      </c>
      <c r="D88" t="s">
        <v>231</v>
      </c>
      <c r="E88" t="s">
        <v>232</v>
      </c>
      <c r="F88">
        <v>2.02</v>
      </c>
      <c r="G88" t="s">
        <v>461</v>
      </c>
      <c r="H88" s="6">
        <v>1</v>
      </c>
    </row>
    <row r="89" spans="1:8" customFormat="1" x14ac:dyDescent="0.25">
      <c r="A89" t="s">
        <v>64</v>
      </c>
      <c r="B89" t="s">
        <v>86</v>
      </c>
      <c r="C89" s="1">
        <v>44618.541666666664</v>
      </c>
      <c r="D89" t="s">
        <v>237</v>
      </c>
      <c r="E89" t="s">
        <v>238</v>
      </c>
      <c r="F89">
        <v>1.89</v>
      </c>
      <c r="G89" t="s">
        <v>460</v>
      </c>
      <c r="H89" s="6">
        <v>-1</v>
      </c>
    </row>
    <row r="90" spans="1:8" customFormat="1" x14ac:dyDescent="0.25">
      <c r="A90" t="s">
        <v>27</v>
      </c>
      <c r="B90" t="s">
        <v>28</v>
      </c>
      <c r="C90" s="1">
        <v>44618.5625</v>
      </c>
      <c r="D90" t="s">
        <v>249</v>
      </c>
      <c r="E90" t="s">
        <v>250</v>
      </c>
      <c r="F90">
        <v>2.2599999999999998</v>
      </c>
      <c r="G90" t="s">
        <v>460</v>
      </c>
      <c r="H90" s="6">
        <v>-1</v>
      </c>
    </row>
    <row r="91" spans="1:8" customFormat="1" x14ac:dyDescent="0.25">
      <c r="A91" t="s">
        <v>27</v>
      </c>
      <c r="B91" t="s">
        <v>28</v>
      </c>
      <c r="C91" s="1">
        <v>44618.5625</v>
      </c>
      <c r="D91" t="s">
        <v>251</v>
      </c>
      <c r="E91" t="s">
        <v>252</v>
      </c>
      <c r="F91">
        <v>1.97</v>
      </c>
      <c r="G91" t="s">
        <v>461</v>
      </c>
      <c r="H91" s="6">
        <v>0.95</v>
      </c>
    </row>
    <row r="92" spans="1:8" customFormat="1" x14ac:dyDescent="0.25">
      <c r="A92" t="s">
        <v>100</v>
      </c>
      <c r="B92" t="s">
        <v>101</v>
      </c>
      <c r="C92" s="1">
        <v>44618.5625</v>
      </c>
      <c r="D92" t="s">
        <v>253</v>
      </c>
      <c r="E92" t="s">
        <v>254</v>
      </c>
      <c r="F92">
        <v>2.2799999999999998</v>
      </c>
      <c r="G92" t="s">
        <v>460</v>
      </c>
      <c r="H92" s="6">
        <v>-1</v>
      </c>
    </row>
    <row r="93" spans="1:8" customFormat="1" x14ac:dyDescent="0.25">
      <c r="A93" t="s">
        <v>261</v>
      </c>
      <c r="B93" t="s">
        <v>262</v>
      </c>
      <c r="C93" s="1">
        <v>44618.583333333336</v>
      </c>
      <c r="D93" t="s">
        <v>263</v>
      </c>
      <c r="E93" t="s">
        <v>264</v>
      </c>
      <c r="F93">
        <v>1.65</v>
      </c>
      <c r="G93" t="s">
        <v>461</v>
      </c>
      <c r="H93" s="6">
        <v>0.64</v>
      </c>
    </row>
    <row r="94" spans="1:8" customFormat="1" x14ac:dyDescent="0.25">
      <c r="A94" t="s">
        <v>122</v>
      </c>
      <c r="B94" t="s">
        <v>164</v>
      </c>
      <c r="C94" s="1">
        <v>44618.583333333336</v>
      </c>
      <c r="D94" t="s">
        <v>255</v>
      </c>
      <c r="E94" t="s">
        <v>256</v>
      </c>
      <c r="F94">
        <v>1.74</v>
      </c>
      <c r="G94" t="s">
        <v>461</v>
      </c>
      <c r="H94" s="6">
        <v>0.73</v>
      </c>
    </row>
    <row r="95" spans="1:8" customFormat="1" x14ac:dyDescent="0.25">
      <c r="A95" t="s">
        <v>184</v>
      </c>
      <c r="B95" t="s">
        <v>185</v>
      </c>
      <c r="C95" s="1">
        <v>44618.583333333336</v>
      </c>
      <c r="D95" t="s">
        <v>259</v>
      </c>
      <c r="E95" t="s">
        <v>260</v>
      </c>
      <c r="F95">
        <v>1.83</v>
      </c>
      <c r="G95" t="s">
        <v>461</v>
      </c>
      <c r="H95" s="6">
        <v>0.81</v>
      </c>
    </row>
    <row r="96" spans="1:8" customFormat="1" x14ac:dyDescent="0.25">
      <c r="A96" t="s">
        <v>184</v>
      </c>
      <c r="B96" t="s">
        <v>185</v>
      </c>
      <c r="C96" s="1">
        <v>44618.583333333336</v>
      </c>
      <c r="D96" t="s">
        <v>257</v>
      </c>
      <c r="E96" t="s">
        <v>258</v>
      </c>
      <c r="F96">
        <v>1.88</v>
      </c>
      <c r="G96" t="s">
        <v>461</v>
      </c>
      <c r="H96" s="6">
        <v>0.86</v>
      </c>
    </row>
    <row r="97" spans="1:8" customFormat="1" x14ac:dyDescent="0.25">
      <c r="A97" t="s">
        <v>64</v>
      </c>
      <c r="B97" t="s">
        <v>108</v>
      </c>
      <c r="C97" s="1">
        <v>44618.604166666664</v>
      </c>
      <c r="D97" t="s">
        <v>265</v>
      </c>
      <c r="E97" t="s">
        <v>266</v>
      </c>
      <c r="F97">
        <v>2.04</v>
      </c>
      <c r="G97" t="s">
        <v>460</v>
      </c>
      <c r="H97" s="6">
        <v>-1</v>
      </c>
    </row>
    <row r="98" spans="1:8" customFormat="1" x14ac:dyDescent="0.25">
      <c r="A98" t="s">
        <v>64</v>
      </c>
      <c r="B98" t="s">
        <v>108</v>
      </c>
      <c r="C98" s="1">
        <v>44618.604166666664</v>
      </c>
      <c r="D98" t="s">
        <v>267</v>
      </c>
      <c r="E98" t="s">
        <v>268</v>
      </c>
      <c r="F98">
        <v>2.48</v>
      </c>
      <c r="G98" t="s">
        <v>460</v>
      </c>
      <c r="H98" s="6">
        <v>-1</v>
      </c>
    </row>
    <row r="99" spans="1:8" customFormat="1" x14ac:dyDescent="0.25">
      <c r="A99" t="s">
        <v>114</v>
      </c>
      <c r="B99" t="s">
        <v>286</v>
      </c>
      <c r="C99" s="1">
        <v>44618.625</v>
      </c>
      <c r="D99" t="s">
        <v>295</v>
      </c>
      <c r="E99" t="s">
        <v>296</v>
      </c>
      <c r="F99">
        <v>2.08</v>
      </c>
      <c r="G99" t="s">
        <v>460</v>
      </c>
      <c r="H99" s="6">
        <v>-1</v>
      </c>
    </row>
    <row r="100" spans="1:8" customFormat="1" x14ac:dyDescent="0.25">
      <c r="A100" t="s">
        <v>188</v>
      </c>
      <c r="B100" t="s">
        <v>272</v>
      </c>
      <c r="C100" s="1">
        <v>44618.625</v>
      </c>
      <c r="D100" t="s">
        <v>340</v>
      </c>
      <c r="E100" t="s">
        <v>341</v>
      </c>
      <c r="F100">
        <v>2.08</v>
      </c>
      <c r="G100" t="s">
        <v>460</v>
      </c>
      <c r="H100" s="6">
        <v>-1</v>
      </c>
    </row>
    <row r="101" spans="1:8" customFormat="1" x14ac:dyDescent="0.25">
      <c r="A101" t="s">
        <v>188</v>
      </c>
      <c r="B101" t="s">
        <v>269</v>
      </c>
      <c r="C101" s="1">
        <v>44618.625</v>
      </c>
      <c r="D101" t="s">
        <v>270</v>
      </c>
      <c r="E101" t="s">
        <v>271</v>
      </c>
      <c r="F101">
        <v>1.8</v>
      </c>
      <c r="G101" t="s">
        <v>460</v>
      </c>
      <c r="H101" s="6">
        <v>-1</v>
      </c>
    </row>
    <row r="102" spans="1:8" customFormat="1" x14ac:dyDescent="0.25">
      <c r="A102" t="s">
        <v>188</v>
      </c>
      <c r="B102" t="s">
        <v>272</v>
      </c>
      <c r="C102" s="1">
        <v>44618.625</v>
      </c>
      <c r="D102" t="s">
        <v>359</v>
      </c>
      <c r="E102" t="s">
        <v>360</v>
      </c>
      <c r="F102">
        <v>1.81</v>
      </c>
      <c r="G102" t="s">
        <v>461</v>
      </c>
      <c r="H102" s="6">
        <v>0.79</v>
      </c>
    </row>
    <row r="103" spans="1:8" customFormat="1" x14ac:dyDescent="0.25">
      <c r="A103" t="s">
        <v>188</v>
      </c>
      <c r="B103" t="s">
        <v>269</v>
      </c>
      <c r="C103" s="1">
        <v>44618.625</v>
      </c>
      <c r="D103" t="s">
        <v>275</v>
      </c>
      <c r="E103" t="s">
        <v>276</v>
      </c>
      <c r="F103">
        <v>2.02</v>
      </c>
      <c r="G103" t="s">
        <v>460</v>
      </c>
      <c r="H103" s="6">
        <v>-1</v>
      </c>
    </row>
    <row r="104" spans="1:8" customFormat="1" x14ac:dyDescent="0.25">
      <c r="A104" t="s">
        <v>188</v>
      </c>
      <c r="B104" t="s">
        <v>281</v>
      </c>
      <c r="C104" s="1">
        <v>44618.625</v>
      </c>
      <c r="D104" t="s">
        <v>322</v>
      </c>
      <c r="E104" t="s">
        <v>323</v>
      </c>
      <c r="F104">
        <v>2.16</v>
      </c>
      <c r="G104" t="s">
        <v>460</v>
      </c>
      <c r="H104" s="6">
        <v>-1</v>
      </c>
    </row>
    <row r="105" spans="1:8" customFormat="1" x14ac:dyDescent="0.25">
      <c r="A105" t="s">
        <v>188</v>
      </c>
      <c r="B105" t="s">
        <v>38</v>
      </c>
      <c r="C105" s="1">
        <v>44618.625</v>
      </c>
      <c r="D105" t="s">
        <v>338</v>
      </c>
      <c r="E105" t="s">
        <v>339</v>
      </c>
      <c r="F105">
        <v>1.68</v>
      </c>
      <c r="G105" t="s">
        <v>461</v>
      </c>
      <c r="H105" s="6">
        <v>0.67</v>
      </c>
    </row>
    <row r="106" spans="1:8" customFormat="1" x14ac:dyDescent="0.25">
      <c r="A106" t="s">
        <v>188</v>
      </c>
      <c r="B106" t="s">
        <v>38</v>
      </c>
      <c r="C106" s="1">
        <v>44618.625</v>
      </c>
      <c r="D106" t="s">
        <v>308</v>
      </c>
      <c r="E106" t="s">
        <v>309</v>
      </c>
      <c r="F106">
        <v>1.74</v>
      </c>
      <c r="G106" t="s">
        <v>461</v>
      </c>
      <c r="H106" s="6">
        <v>0.73</v>
      </c>
    </row>
    <row r="107" spans="1:8" customFormat="1" x14ac:dyDescent="0.25">
      <c r="A107" t="s">
        <v>188</v>
      </c>
      <c r="B107" t="s">
        <v>297</v>
      </c>
      <c r="C107" s="1">
        <v>44618.625</v>
      </c>
      <c r="D107" t="s">
        <v>320</v>
      </c>
      <c r="E107" t="s">
        <v>321</v>
      </c>
      <c r="F107">
        <v>1.84</v>
      </c>
      <c r="G107" t="s">
        <v>460</v>
      </c>
      <c r="H107" s="6">
        <v>-1</v>
      </c>
    </row>
    <row r="108" spans="1:8" customFormat="1" x14ac:dyDescent="0.25">
      <c r="A108" t="s">
        <v>188</v>
      </c>
      <c r="B108" t="s">
        <v>286</v>
      </c>
      <c r="C108" s="1">
        <v>44618.625</v>
      </c>
      <c r="D108" t="s">
        <v>314</v>
      </c>
      <c r="E108" t="s">
        <v>315</v>
      </c>
      <c r="F108">
        <v>2.06</v>
      </c>
      <c r="G108" t="s">
        <v>460</v>
      </c>
      <c r="H108" s="6">
        <v>-1</v>
      </c>
    </row>
    <row r="109" spans="1:8" customFormat="1" x14ac:dyDescent="0.25">
      <c r="A109" t="s">
        <v>188</v>
      </c>
      <c r="B109" t="s">
        <v>115</v>
      </c>
      <c r="C109" s="1">
        <v>44618.625</v>
      </c>
      <c r="D109" t="s">
        <v>279</v>
      </c>
      <c r="E109" t="s">
        <v>280</v>
      </c>
      <c r="F109">
        <v>1.81</v>
      </c>
      <c r="G109" t="s">
        <v>461</v>
      </c>
      <c r="H109" s="6">
        <v>0.79</v>
      </c>
    </row>
    <row r="110" spans="1:8" customFormat="1" x14ac:dyDescent="0.25">
      <c r="A110" t="s">
        <v>289</v>
      </c>
      <c r="B110" t="s">
        <v>290</v>
      </c>
      <c r="C110" s="1">
        <v>44618.625</v>
      </c>
      <c r="D110" t="s">
        <v>291</v>
      </c>
      <c r="E110" t="s">
        <v>292</v>
      </c>
      <c r="F110">
        <v>1.82</v>
      </c>
      <c r="G110" t="s">
        <v>461</v>
      </c>
      <c r="H110" s="6">
        <v>0.8</v>
      </c>
    </row>
    <row r="111" spans="1:8" customFormat="1" x14ac:dyDescent="0.25">
      <c r="A111" t="s">
        <v>188</v>
      </c>
      <c r="B111" t="s">
        <v>269</v>
      </c>
      <c r="C111" s="1">
        <v>44618.625</v>
      </c>
      <c r="D111" t="s">
        <v>326</v>
      </c>
      <c r="E111" t="s">
        <v>327</v>
      </c>
      <c r="F111">
        <v>1.66</v>
      </c>
      <c r="G111" t="s">
        <v>461</v>
      </c>
      <c r="H111" s="6">
        <v>0.65</v>
      </c>
    </row>
    <row r="112" spans="1:8" customFormat="1" x14ac:dyDescent="0.25">
      <c r="A112" t="s">
        <v>188</v>
      </c>
      <c r="B112" t="s">
        <v>281</v>
      </c>
      <c r="C112" s="1">
        <v>44618.625</v>
      </c>
      <c r="D112" t="s">
        <v>282</v>
      </c>
      <c r="E112" t="s">
        <v>283</v>
      </c>
      <c r="F112">
        <v>2.02</v>
      </c>
      <c r="G112" t="s">
        <v>460</v>
      </c>
      <c r="H112" s="6">
        <v>-1</v>
      </c>
    </row>
    <row r="113" spans="1:8" customFormat="1" x14ac:dyDescent="0.25">
      <c r="A113" t="s">
        <v>188</v>
      </c>
      <c r="B113" t="s">
        <v>272</v>
      </c>
      <c r="C113" s="1">
        <v>44618.625</v>
      </c>
      <c r="D113" t="s">
        <v>363</v>
      </c>
      <c r="E113" t="s">
        <v>364</v>
      </c>
      <c r="F113">
        <v>2.1</v>
      </c>
      <c r="G113" t="s">
        <v>460</v>
      </c>
      <c r="H113" s="6">
        <v>-1</v>
      </c>
    </row>
    <row r="114" spans="1:8" customFormat="1" x14ac:dyDescent="0.25">
      <c r="A114" t="s">
        <v>188</v>
      </c>
      <c r="B114" t="s">
        <v>297</v>
      </c>
      <c r="C114" s="1">
        <v>44618.625</v>
      </c>
      <c r="D114" t="s">
        <v>298</v>
      </c>
      <c r="E114" t="s">
        <v>299</v>
      </c>
      <c r="F114">
        <v>2.2200000000000002</v>
      </c>
      <c r="G114" t="s">
        <v>461</v>
      </c>
      <c r="H114" s="6">
        <v>1.2</v>
      </c>
    </row>
    <row r="115" spans="1:8" customFormat="1" x14ac:dyDescent="0.25">
      <c r="A115" t="s">
        <v>114</v>
      </c>
      <c r="B115" t="s">
        <v>342</v>
      </c>
      <c r="C115" s="1">
        <v>44618.625</v>
      </c>
      <c r="D115" t="s">
        <v>365</v>
      </c>
      <c r="E115" t="s">
        <v>366</v>
      </c>
      <c r="F115">
        <v>1.56</v>
      </c>
      <c r="G115" t="s">
        <v>460</v>
      </c>
      <c r="H115" s="6">
        <v>-1</v>
      </c>
    </row>
    <row r="116" spans="1:8" customFormat="1" x14ac:dyDescent="0.25">
      <c r="A116" t="s">
        <v>114</v>
      </c>
      <c r="B116" t="s">
        <v>269</v>
      </c>
      <c r="C116" s="1">
        <v>44618.625</v>
      </c>
      <c r="D116" t="s">
        <v>306</v>
      </c>
      <c r="E116" t="s">
        <v>307</v>
      </c>
      <c r="F116">
        <v>1.72</v>
      </c>
      <c r="G116" t="s">
        <v>461</v>
      </c>
      <c r="H116" s="6">
        <v>0.71</v>
      </c>
    </row>
    <row r="117" spans="1:8" customFormat="1" x14ac:dyDescent="0.25">
      <c r="A117" t="s">
        <v>114</v>
      </c>
      <c r="B117" t="s">
        <v>115</v>
      </c>
      <c r="C117" s="1">
        <v>44618.625</v>
      </c>
      <c r="D117" t="s">
        <v>345</v>
      </c>
      <c r="E117" t="s">
        <v>346</v>
      </c>
      <c r="F117">
        <v>2.02</v>
      </c>
      <c r="G117" t="s">
        <v>460</v>
      </c>
      <c r="H117" s="6">
        <v>-1</v>
      </c>
    </row>
    <row r="118" spans="1:8" customFormat="1" x14ac:dyDescent="0.25">
      <c r="A118" t="s">
        <v>188</v>
      </c>
      <c r="B118" t="s">
        <v>281</v>
      </c>
      <c r="C118" s="1">
        <v>44618.625</v>
      </c>
      <c r="D118" t="s">
        <v>293</v>
      </c>
      <c r="E118" t="s">
        <v>294</v>
      </c>
      <c r="F118">
        <v>2.14</v>
      </c>
      <c r="G118" t="s">
        <v>460</v>
      </c>
      <c r="H118" s="6">
        <v>-1</v>
      </c>
    </row>
    <row r="119" spans="1:8" customFormat="1" x14ac:dyDescent="0.25">
      <c r="A119" t="s">
        <v>289</v>
      </c>
      <c r="B119" t="s">
        <v>290</v>
      </c>
      <c r="C119" s="1">
        <v>44618.625</v>
      </c>
      <c r="D119" t="s">
        <v>316</v>
      </c>
      <c r="E119" t="s">
        <v>317</v>
      </c>
      <c r="F119">
        <v>1.99</v>
      </c>
      <c r="G119" t="s">
        <v>461</v>
      </c>
      <c r="H119" s="6">
        <v>0.98</v>
      </c>
    </row>
    <row r="120" spans="1:8" customFormat="1" x14ac:dyDescent="0.25">
      <c r="A120" t="s">
        <v>188</v>
      </c>
      <c r="B120" t="s">
        <v>115</v>
      </c>
      <c r="C120" s="1">
        <v>44618.625</v>
      </c>
      <c r="D120" t="s">
        <v>334</v>
      </c>
      <c r="E120" t="s">
        <v>335</v>
      </c>
      <c r="F120">
        <v>1.68</v>
      </c>
      <c r="G120" t="s">
        <v>461</v>
      </c>
      <c r="H120" s="6">
        <v>0.67</v>
      </c>
    </row>
    <row r="121" spans="1:8" customFormat="1" x14ac:dyDescent="0.25">
      <c r="A121" t="s">
        <v>188</v>
      </c>
      <c r="B121" t="s">
        <v>269</v>
      </c>
      <c r="C121" s="1">
        <v>44618.625</v>
      </c>
      <c r="D121" t="s">
        <v>330</v>
      </c>
      <c r="E121" t="s">
        <v>331</v>
      </c>
      <c r="F121">
        <v>1.63</v>
      </c>
      <c r="G121" t="s">
        <v>461</v>
      </c>
      <c r="H121" s="6">
        <v>0.62</v>
      </c>
    </row>
    <row r="122" spans="1:8" customFormat="1" x14ac:dyDescent="0.25">
      <c r="A122" t="s">
        <v>188</v>
      </c>
      <c r="B122" t="s">
        <v>38</v>
      </c>
      <c r="C122" s="1">
        <v>44618.625</v>
      </c>
      <c r="D122" t="s">
        <v>328</v>
      </c>
      <c r="E122" t="s">
        <v>329</v>
      </c>
      <c r="F122">
        <v>2.2999999999999998</v>
      </c>
      <c r="G122" t="s">
        <v>461</v>
      </c>
      <c r="H122" s="6">
        <v>1.27</v>
      </c>
    </row>
    <row r="123" spans="1:8" customFormat="1" x14ac:dyDescent="0.25">
      <c r="A123" t="s">
        <v>188</v>
      </c>
      <c r="B123" t="s">
        <v>269</v>
      </c>
      <c r="C123" s="1">
        <v>44618.625</v>
      </c>
      <c r="D123" t="s">
        <v>284</v>
      </c>
      <c r="E123" t="s">
        <v>285</v>
      </c>
      <c r="F123">
        <v>1.67</v>
      </c>
      <c r="G123" t="s">
        <v>461</v>
      </c>
      <c r="H123" s="6">
        <v>0.66</v>
      </c>
    </row>
    <row r="124" spans="1:8" customFormat="1" x14ac:dyDescent="0.25">
      <c r="A124" t="s">
        <v>188</v>
      </c>
      <c r="B124" t="s">
        <v>286</v>
      </c>
      <c r="C124" s="1">
        <v>44618.625</v>
      </c>
      <c r="D124" t="s">
        <v>302</v>
      </c>
      <c r="E124" t="s">
        <v>303</v>
      </c>
      <c r="F124">
        <v>1.85</v>
      </c>
      <c r="G124" t="s">
        <v>461</v>
      </c>
      <c r="H124" s="6">
        <v>0.83</v>
      </c>
    </row>
    <row r="125" spans="1:8" customFormat="1" x14ac:dyDescent="0.25">
      <c r="A125" t="s">
        <v>188</v>
      </c>
      <c r="B125" t="s">
        <v>286</v>
      </c>
      <c r="C125" s="1">
        <v>44618.625</v>
      </c>
      <c r="D125" t="s">
        <v>332</v>
      </c>
      <c r="E125" t="s">
        <v>333</v>
      </c>
      <c r="F125">
        <v>1.77</v>
      </c>
      <c r="G125" t="s">
        <v>461</v>
      </c>
      <c r="H125" s="6">
        <v>0.75</v>
      </c>
    </row>
    <row r="126" spans="1:8" customFormat="1" x14ac:dyDescent="0.25">
      <c r="A126" t="s">
        <v>114</v>
      </c>
      <c r="B126" t="s">
        <v>269</v>
      </c>
      <c r="C126" s="1">
        <v>44618.625</v>
      </c>
      <c r="D126" t="s">
        <v>300</v>
      </c>
      <c r="E126" t="s">
        <v>301</v>
      </c>
      <c r="F126">
        <v>1.58</v>
      </c>
      <c r="G126" t="s">
        <v>461</v>
      </c>
      <c r="H126" s="6">
        <v>0.56999999999999995</v>
      </c>
    </row>
    <row r="127" spans="1:8" customFormat="1" x14ac:dyDescent="0.25">
      <c r="A127" t="s">
        <v>188</v>
      </c>
      <c r="B127" t="s">
        <v>269</v>
      </c>
      <c r="C127" s="1">
        <v>44618.625</v>
      </c>
      <c r="D127" t="s">
        <v>357</v>
      </c>
      <c r="E127" t="s">
        <v>358</v>
      </c>
      <c r="F127">
        <v>1.75</v>
      </c>
      <c r="G127" t="s">
        <v>460</v>
      </c>
      <c r="H127" s="6">
        <v>-1</v>
      </c>
    </row>
    <row r="128" spans="1:8" customFormat="1" x14ac:dyDescent="0.25">
      <c r="A128" t="s">
        <v>188</v>
      </c>
      <c r="B128" t="s">
        <v>115</v>
      </c>
      <c r="C128" s="1">
        <v>44618.625</v>
      </c>
      <c r="D128" t="s">
        <v>277</v>
      </c>
      <c r="E128" t="s">
        <v>278</v>
      </c>
      <c r="F128">
        <v>1.71</v>
      </c>
      <c r="G128" t="s">
        <v>461</v>
      </c>
      <c r="H128" s="6">
        <v>0.7</v>
      </c>
    </row>
    <row r="129" spans="1:8" customFormat="1" x14ac:dyDescent="0.25">
      <c r="A129" t="s">
        <v>289</v>
      </c>
      <c r="B129" t="s">
        <v>290</v>
      </c>
      <c r="C129" s="1">
        <v>44618.625</v>
      </c>
      <c r="D129" t="s">
        <v>367</v>
      </c>
      <c r="E129" t="s">
        <v>368</v>
      </c>
      <c r="F129">
        <v>1.99</v>
      </c>
      <c r="G129" t="s">
        <v>461</v>
      </c>
      <c r="H129" s="6">
        <v>0.97</v>
      </c>
    </row>
    <row r="130" spans="1:8" customFormat="1" x14ac:dyDescent="0.25">
      <c r="A130" t="s">
        <v>188</v>
      </c>
      <c r="B130" t="s">
        <v>286</v>
      </c>
      <c r="C130" s="1">
        <v>44618.625</v>
      </c>
      <c r="D130" t="s">
        <v>318</v>
      </c>
      <c r="E130" t="s">
        <v>319</v>
      </c>
      <c r="F130">
        <v>1.85</v>
      </c>
      <c r="G130" t="s">
        <v>460</v>
      </c>
      <c r="H130" s="6">
        <v>-1</v>
      </c>
    </row>
    <row r="131" spans="1:8" customFormat="1" x14ac:dyDescent="0.25">
      <c r="A131" t="s">
        <v>188</v>
      </c>
      <c r="B131" t="s">
        <v>297</v>
      </c>
      <c r="C131" s="1">
        <v>44618.625</v>
      </c>
      <c r="D131" t="s">
        <v>351</v>
      </c>
      <c r="E131" t="s">
        <v>352</v>
      </c>
      <c r="F131">
        <v>1.93</v>
      </c>
      <c r="G131" t="s">
        <v>461</v>
      </c>
      <c r="H131" s="6">
        <v>0.91</v>
      </c>
    </row>
    <row r="132" spans="1:8" customFormat="1" x14ac:dyDescent="0.25">
      <c r="A132" t="s">
        <v>188</v>
      </c>
      <c r="B132" t="s">
        <v>272</v>
      </c>
      <c r="C132" s="1">
        <v>44618.625</v>
      </c>
      <c r="D132" t="s">
        <v>347</v>
      </c>
      <c r="E132" t="s">
        <v>348</v>
      </c>
      <c r="F132">
        <v>1.79</v>
      </c>
      <c r="G132" t="s">
        <v>461</v>
      </c>
      <c r="H132" s="6">
        <v>0.78</v>
      </c>
    </row>
    <row r="133" spans="1:8" customFormat="1" x14ac:dyDescent="0.25">
      <c r="A133" t="s">
        <v>188</v>
      </c>
      <c r="B133" t="s">
        <v>281</v>
      </c>
      <c r="C133" s="1">
        <v>44618.625</v>
      </c>
      <c r="D133" t="s">
        <v>312</v>
      </c>
      <c r="E133" t="s">
        <v>313</v>
      </c>
      <c r="F133">
        <v>2.04</v>
      </c>
      <c r="G133" t="s">
        <v>461</v>
      </c>
      <c r="H133" s="6">
        <v>1.02</v>
      </c>
    </row>
    <row r="134" spans="1:8" customFormat="1" x14ac:dyDescent="0.25">
      <c r="A134" t="s">
        <v>188</v>
      </c>
      <c r="B134" t="s">
        <v>297</v>
      </c>
      <c r="C134" s="1">
        <v>44618.625</v>
      </c>
      <c r="D134" t="s">
        <v>355</v>
      </c>
      <c r="E134" t="s">
        <v>356</v>
      </c>
      <c r="F134">
        <v>2</v>
      </c>
      <c r="G134" t="s">
        <v>460</v>
      </c>
      <c r="H134" s="6">
        <v>-1</v>
      </c>
    </row>
    <row r="135" spans="1:8" customFormat="1" x14ac:dyDescent="0.25">
      <c r="A135" t="s">
        <v>114</v>
      </c>
      <c r="B135" t="s">
        <v>342</v>
      </c>
      <c r="C135" s="1">
        <v>44618.625</v>
      </c>
      <c r="D135" t="s">
        <v>343</v>
      </c>
      <c r="E135" t="s">
        <v>344</v>
      </c>
      <c r="F135">
        <v>1.71</v>
      </c>
      <c r="G135" t="s">
        <v>461</v>
      </c>
      <c r="H135" s="6">
        <v>0.7</v>
      </c>
    </row>
    <row r="136" spans="1:8" customFormat="1" x14ac:dyDescent="0.25">
      <c r="A136" t="s">
        <v>188</v>
      </c>
      <c r="B136" t="s">
        <v>272</v>
      </c>
      <c r="C136" s="1">
        <v>44618.625</v>
      </c>
      <c r="D136" t="s">
        <v>324</v>
      </c>
      <c r="E136" t="s">
        <v>325</v>
      </c>
      <c r="F136">
        <v>2.72</v>
      </c>
      <c r="G136" t="s">
        <v>461</v>
      </c>
      <c r="H136" s="6">
        <v>1.69</v>
      </c>
    </row>
    <row r="137" spans="1:8" customFormat="1" x14ac:dyDescent="0.25">
      <c r="A137" t="s">
        <v>188</v>
      </c>
      <c r="B137" t="s">
        <v>115</v>
      </c>
      <c r="C137" s="1">
        <v>44618.625</v>
      </c>
      <c r="D137" t="s">
        <v>349</v>
      </c>
      <c r="E137" t="s">
        <v>350</v>
      </c>
      <c r="F137">
        <v>1.77</v>
      </c>
      <c r="G137" t="s">
        <v>460</v>
      </c>
      <c r="H137" s="6">
        <v>-1</v>
      </c>
    </row>
    <row r="138" spans="1:8" customFormat="1" x14ac:dyDescent="0.25">
      <c r="A138" t="s">
        <v>188</v>
      </c>
      <c r="B138" t="s">
        <v>297</v>
      </c>
      <c r="C138" s="1">
        <v>44618.625</v>
      </c>
      <c r="D138" t="s">
        <v>310</v>
      </c>
      <c r="E138" t="s">
        <v>311</v>
      </c>
      <c r="F138">
        <v>1.99</v>
      </c>
      <c r="G138" t="s">
        <v>461</v>
      </c>
      <c r="H138" s="6">
        <v>0.97</v>
      </c>
    </row>
    <row r="139" spans="1:8" customFormat="1" x14ac:dyDescent="0.25">
      <c r="A139" t="s">
        <v>118</v>
      </c>
      <c r="B139" t="s">
        <v>119</v>
      </c>
      <c r="C139" s="1">
        <v>44618.625</v>
      </c>
      <c r="D139" t="s">
        <v>336</v>
      </c>
      <c r="E139" t="s">
        <v>337</v>
      </c>
      <c r="F139">
        <v>1.81</v>
      </c>
      <c r="G139" t="s">
        <v>460</v>
      </c>
      <c r="H139" s="6">
        <v>-1.03</v>
      </c>
    </row>
    <row r="140" spans="1:8" customFormat="1" x14ac:dyDescent="0.25">
      <c r="A140" t="s">
        <v>17</v>
      </c>
      <c r="B140" t="s">
        <v>18</v>
      </c>
      <c r="C140" s="1">
        <v>44618.625</v>
      </c>
      <c r="D140" t="s">
        <v>353</v>
      </c>
      <c r="E140" t="s">
        <v>354</v>
      </c>
      <c r="F140">
        <v>1.79</v>
      </c>
      <c r="G140" t="s">
        <v>461</v>
      </c>
      <c r="H140" s="6">
        <v>0.77</v>
      </c>
    </row>
    <row r="141" spans="1:8" customFormat="1" x14ac:dyDescent="0.25">
      <c r="A141" t="s">
        <v>188</v>
      </c>
      <c r="B141" t="s">
        <v>115</v>
      </c>
      <c r="C141" s="1">
        <v>44618.625</v>
      </c>
      <c r="D141" t="s">
        <v>304</v>
      </c>
      <c r="E141" t="s">
        <v>305</v>
      </c>
      <c r="F141">
        <v>1.61</v>
      </c>
      <c r="G141" t="s">
        <v>460</v>
      </c>
      <c r="H141" s="6">
        <v>-1</v>
      </c>
    </row>
    <row r="142" spans="1:8" customFormat="1" x14ac:dyDescent="0.25">
      <c r="A142" t="s">
        <v>188</v>
      </c>
      <c r="B142" t="s">
        <v>297</v>
      </c>
      <c r="C142" s="1">
        <v>44618.625</v>
      </c>
      <c r="D142" t="s">
        <v>361</v>
      </c>
      <c r="E142" t="s">
        <v>362</v>
      </c>
      <c r="F142">
        <v>2.36</v>
      </c>
      <c r="G142" t="s">
        <v>460</v>
      </c>
      <c r="H142" s="6">
        <v>-1</v>
      </c>
    </row>
    <row r="143" spans="1:8" customFormat="1" x14ac:dyDescent="0.25">
      <c r="A143" t="s">
        <v>188</v>
      </c>
      <c r="B143" t="s">
        <v>286</v>
      </c>
      <c r="C143" s="1">
        <v>44618.625</v>
      </c>
      <c r="D143" t="s">
        <v>287</v>
      </c>
      <c r="E143" t="s">
        <v>288</v>
      </c>
      <c r="F143">
        <v>1.8</v>
      </c>
      <c r="G143" t="s">
        <v>460</v>
      </c>
      <c r="H143" s="6">
        <v>-1</v>
      </c>
    </row>
    <row r="144" spans="1:8" customFormat="1" x14ac:dyDescent="0.25">
      <c r="A144" t="s">
        <v>188</v>
      </c>
      <c r="B144" t="s">
        <v>272</v>
      </c>
      <c r="C144" s="1">
        <v>44618.625</v>
      </c>
      <c r="D144" t="s">
        <v>273</v>
      </c>
      <c r="E144" t="s">
        <v>274</v>
      </c>
      <c r="F144">
        <v>2.1800000000000002</v>
      </c>
      <c r="G144" t="s">
        <v>460</v>
      </c>
      <c r="H144" s="6">
        <v>-1</v>
      </c>
    </row>
    <row r="145" spans="1:8" customFormat="1" x14ac:dyDescent="0.25">
      <c r="A145" t="s">
        <v>202</v>
      </c>
      <c r="B145" t="s">
        <v>203</v>
      </c>
      <c r="C145" s="1">
        <v>44618.635416666664</v>
      </c>
      <c r="D145" t="s">
        <v>369</v>
      </c>
      <c r="E145" t="s">
        <v>370</v>
      </c>
      <c r="F145">
        <v>1.65</v>
      </c>
      <c r="G145" t="s">
        <v>461</v>
      </c>
      <c r="H145" s="6">
        <v>0.64</v>
      </c>
    </row>
    <row r="146" spans="1:8" customFormat="1" x14ac:dyDescent="0.25">
      <c r="A146" t="s">
        <v>371</v>
      </c>
      <c r="B146" t="s">
        <v>372</v>
      </c>
      <c r="C146" s="1">
        <v>44618.635416666664</v>
      </c>
      <c r="D146" t="s">
        <v>373</v>
      </c>
      <c r="E146" t="s">
        <v>374</v>
      </c>
      <c r="F146">
        <v>2.34</v>
      </c>
      <c r="G146" t="s">
        <v>461</v>
      </c>
      <c r="H146" s="6">
        <v>1.31</v>
      </c>
    </row>
    <row r="147" spans="1:8" customFormat="1" x14ac:dyDescent="0.25">
      <c r="A147" t="s">
        <v>122</v>
      </c>
      <c r="B147" t="s">
        <v>123</v>
      </c>
      <c r="C147" s="1">
        <v>44618.645833333336</v>
      </c>
      <c r="D147" t="s">
        <v>375</v>
      </c>
      <c r="E147" t="s">
        <v>376</v>
      </c>
      <c r="F147">
        <v>1.85</v>
      </c>
      <c r="G147" t="s">
        <v>460</v>
      </c>
      <c r="H147" s="6">
        <v>-1</v>
      </c>
    </row>
    <row r="148" spans="1:8" customFormat="1" x14ac:dyDescent="0.25">
      <c r="A148" t="s">
        <v>41</v>
      </c>
      <c r="B148" t="s">
        <v>38</v>
      </c>
      <c r="C148" s="1">
        <v>44618.645833333336</v>
      </c>
      <c r="D148" t="s">
        <v>377</v>
      </c>
      <c r="E148" t="s">
        <v>378</v>
      </c>
      <c r="F148">
        <v>1.31</v>
      </c>
      <c r="G148" t="s">
        <v>461</v>
      </c>
      <c r="H148" s="6">
        <v>0.3</v>
      </c>
    </row>
    <row r="149" spans="1:8" customFormat="1" x14ac:dyDescent="0.25">
      <c r="A149" t="s">
        <v>379</v>
      </c>
      <c r="B149" t="s">
        <v>380</v>
      </c>
      <c r="C149" s="1">
        <v>44618.666666666664</v>
      </c>
      <c r="D149" t="s">
        <v>381</v>
      </c>
      <c r="E149" t="s">
        <v>382</v>
      </c>
      <c r="F149">
        <v>2.34</v>
      </c>
      <c r="G149" t="s">
        <v>460</v>
      </c>
      <c r="H149" s="6">
        <v>-1</v>
      </c>
    </row>
    <row r="150" spans="1:8" customFormat="1" x14ac:dyDescent="0.25">
      <c r="A150" t="s">
        <v>385</v>
      </c>
      <c r="B150" t="s">
        <v>386</v>
      </c>
      <c r="C150" s="1">
        <v>44618.666666666664</v>
      </c>
      <c r="D150" t="s">
        <v>387</v>
      </c>
      <c r="E150" t="s">
        <v>388</v>
      </c>
      <c r="F150">
        <v>2.37</v>
      </c>
      <c r="G150" t="s">
        <v>461</v>
      </c>
      <c r="H150" s="6">
        <v>0.38</v>
      </c>
    </row>
    <row r="151" spans="1:8" customFormat="1" x14ac:dyDescent="0.25">
      <c r="A151" t="s">
        <v>9</v>
      </c>
      <c r="B151" t="s">
        <v>222</v>
      </c>
      <c r="C151" s="1">
        <v>44618.666666666664</v>
      </c>
      <c r="D151" t="s">
        <v>389</v>
      </c>
      <c r="E151" t="s">
        <v>390</v>
      </c>
      <c r="F151">
        <v>1.69</v>
      </c>
      <c r="G151" t="s">
        <v>461</v>
      </c>
      <c r="H151" s="6">
        <v>0.68</v>
      </c>
    </row>
    <row r="152" spans="1:8" customFormat="1" x14ac:dyDescent="0.25">
      <c r="A152" t="s">
        <v>379</v>
      </c>
      <c r="B152" t="s">
        <v>380</v>
      </c>
      <c r="C152" s="1">
        <v>44618.666666666664</v>
      </c>
      <c r="D152" t="s">
        <v>383</v>
      </c>
      <c r="E152" t="s">
        <v>384</v>
      </c>
      <c r="F152">
        <v>1.75</v>
      </c>
      <c r="G152" t="s">
        <v>461</v>
      </c>
      <c r="H152" s="6">
        <v>0.73</v>
      </c>
    </row>
    <row r="153" spans="1:8" customFormat="1" x14ac:dyDescent="0.25">
      <c r="A153" t="s">
        <v>118</v>
      </c>
      <c r="B153" t="s">
        <v>391</v>
      </c>
      <c r="C153" s="1">
        <v>44618.666666666664</v>
      </c>
      <c r="D153" t="s">
        <v>392</v>
      </c>
      <c r="E153" t="s">
        <v>393</v>
      </c>
      <c r="F153">
        <v>1.81</v>
      </c>
      <c r="G153" t="s">
        <v>461</v>
      </c>
      <c r="H153" s="6">
        <v>0.79</v>
      </c>
    </row>
    <row r="154" spans="1:8" customFormat="1" x14ac:dyDescent="0.25">
      <c r="A154" t="s">
        <v>149</v>
      </c>
      <c r="B154" t="s">
        <v>244</v>
      </c>
      <c r="C154" s="1">
        <v>44618.666666666664</v>
      </c>
      <c r="D154" t="s">
        <v>394</v>
      </c>
      <c r="E154" t="s">
        <v>395</v>
      </c>
      <c r="F154">
        <v>1.74</v>
      </c>
      <c r="G154" t="s">
        <v>460</v>
      </c>
      <c r="H154" s="6">
        <v>-1</v>
      </c>
    </row>
    <row r="155" spans="1:8" customFormat="1" x14ac:dyDescent="0.25">
      <c r="A155" t="s">
        <v>379</v>
      </c>
      <c r="B155" t="s">
        <v>380</v>
      </c>
      <c r="C155" s="1">
        <v>44618.666666666664</v>
      </c>
      <c r="D155" t="s">
        <v>396</v>
      </c>
      <c r="E155" t="s">
        <v>397</v>
      </c>
      <c r="F155">
        <v>2.46</v>
      </c>
      <c r="G155" t="s">
        <v>460</v>
      </c>
      <c r="H155" s="6">
        <v>-1</v>
      </c>
    </row>
    <row r="156" spans="1:8" customFormat="1" x14ac:dyDescent="0.25">
      <c r="A156" t="s">
        <v>104</v>
      </c>
      <c r="B156" t="s">
        <v>105</v>
      </c>
      <c r="C156" s="1">
        <v>44618.6875</v>
      </c>
      <c r="D156" t="s">
        <v>400</v>
      </c>
      <c r="E156" t="s">
        <v>401</v>
      </c>
      <c r="F156">
        <v>1.69</v>
      </c>
      <c r="G156" t="s">
        <v>461</v>
      </c>
      <c r="H156" s="6">
        <v>0.68</v>
      </c>
    </row>
    <row r="157" spans="1:8" customFormat="1" x14ac:dyDescent="0.25">
      <c r="A157" t="s">
        <v>55</v>
      </c>
      <c r="B157" t="s">
        <v>56</v>
      </c>
      <c r="C157" s="1">
        <v>44618.6875</v>
      </c>
      <c r="D157" t="s">
        <v>398</v>
      </c>
      <c r="E157" t="s">
        <v>399</v>
      </c>
      <c r="F157">
        <v>1.97</v>
      </c>
      <c r="G157" t="s">
        <v>461</v>
      </c>
      <c r="H157" s="6">
        <v>0.95</v>
      </c>
    </row>
    <row r="158" spans="1:8" customFormat="1" x14ac:dyDescent="0.25">
      <c r="A158" t="s">
        <v>37</v>
      </c>
      <c r="B158" t="s">
        <v>38</v>
      </c>
      <c r="C158" s="1">
        <v>44618.694444444445</v>
      </c>
      <c r="D158" t="s">
        <v>402</v>
      </c>
      <c r="E158" t="s">
        <v>403</v>
      </c>
      <c r="F158">
        <v>2.14</v>
      </c>
      <c r="G158" t="s">
        <v>461</v>
      </c>
      <c r="H158" s="6">
        <v>1.1200000000000001</v>
      </c>
    </row>
    <row r="159" spans="1:8" customFormat="1" x14ac:dyDescent="0.25">
      <c r="A159" t="s">
        <v>41</v>
      </c>
      <c r="B159" t="s">
        <v>38</v>
      </c>
      <c r="C159" s="1">
        <v>44618.729166666664</v>
      </c>
      <c r="D159" t="s">
        <v>410</v>
      </c>
      <c r="E159" t="s">
        <v>411</v>
      </c>
      <c r="F159">
        <v>1.54</v>
      </c>
      <c r="G159" t="s">
        <v>461</v>
      </c>
      <c r="H159" s="6">
        <v>0.53</v>
      </c>
    </row>
    <row r="160" spans="1:8" customFormat="1" x14ac:dyDescent="0.25">
      <c r="A160" t="s">
        <v>371</v>
      </c>
      <c r="B160" t="s">
        <v>372</v>
      </c>
      <c r="C160" s="1">
        <v>44618.729166666664</v>
      </c>
      <c r="D160" t="s">
        <v>404</v>
      </c>
      <c r="E160" t="s">
        <v>405</v>
      </c>
      <c r="F160">
        <v>1.85</v>
      </c>
      <c r="G160" t="s">
        <v>461</v>
      </c>
      <c r="H160" s="6">
        <v>0.83</v>
      </c>
    </row>
    <row r="161" spans="1:8" customFormat="1" x14ac:dyDescent="0.25">
      <c r="A161" t="s">
        <v>406</v>
      </c>
      <c r="B161" t="s">
        <v>407</v>
      </c>
      <c r="C161" s="1">
        <v>44618.729166666664</v>
      </c>
      <c r="D161" t="s">
        <v>408</v>
      </c>
      <c r="E161" t="s">
        <v>409</v>
      </c>
      <c r="F161">
        <v>1.9</v>
      </c>
      <c r="G161" t="s">
        <v>461</v>
      </c>
      <c r="H161" s="6">
        <v>0.88</v>
      </c>
    </row>
    <row r="162" spans="1:8" customFormat="1" x14ac:dyDescent="0.25">
      <c r="A162" t="s">
        <v>92</v>
      </c>
      <c r="B162" t="s">
        <v>412</v>
      </c>
      <c r="C162" s="1">
        <v>44618.739583333336</v>
      </c>
      <c r="D162" t="s">
        <v>413</v>
      </c>
      <c r="E162" t="s">
        <v>414</v>
      </c>
      <c r="F162">
        <v>1.75</v>
      </c>
      <c r="G162" t="s">
        <v>461</v>
      </c>
      <c r="H162" s="6">
        <v>0.73</v>
      </c>
    </row>
    <row r="163" spans="1:8" customFormat="1" x14ac:dyDescent="0.25">
      <c r="A163" t="s">
        <v>77</v>
      </c>
      <c r="B163" t="s">
        <v>415</v>
      </c>
      <c r="C163" s="1">
        <v>44618.75</v>
      </c>
      <c r="D163" t="s">
        <v>416</v>
      </c>
      <c r="E163" t="s">
        <v>417</v>
      </c>
      <c r="F163">
        <v>1.78</v>
      </c>
      <c r="G163" t="s">
        <v>460</v>
      </c>
      <c r="H163" s="6">
        <v>-1</v>
      </c>
    </row>
    <row r="164" spans="1:8" customFormat="1" x14ac:dyDescent="0.25">
      <c r="A164" t="s">
        <v>77</v>
      </c>
      <c r="B164" t="s">
        <v>415</v>
      </c>
      <c r="C164" s="1">
        <v>44618.75</v>
      </c>
      <c r="D164" t="s">
        <v>418</v>
      </c>
      <c r="E164" t="s">
        <v>419</v>
      </c>
      <c r="F164">
        <v>1.55</v>
      </c>
      <c r="G164" t="s">
        <v>460</v>
      </c>
      <c r="H164" s="6">
        <v>-1</v>
      </c>
    </row>
    <row r="165" spans="1:8" customFormat="1" x14ac:dyDescent="0.25">
      <c r="A165" t="s">
        <v>77</v>
      </c>
      <c r="B165" t="s">
        <v>415</v>
      </c>
      <c r="C165" s="1">
        <v>44618.75</v>
      </c>
      <c r="D165" t="s">
        <v>420</v>
      </c>
      <c r="E165" t="s">
        <v>421</v>
      </c>
      <c r="F165">
        <v>1.65</v>
      </c>
      <c r="G165" t="s">
        <v>461</v>
      </c>
      <c r="H165" s="6">
        <v>0.64</v>
      </c>
    </row>
    <row r="166" spans="1:8" customFormat="1" x14ac:dyDescent="0.25">
      <c r="A166" t="s">
        <v>422</v>
      </c>
      <c r="B166" t="s">
        <v>423</v>
      </c>
      <c r="C166" s="1">
        <v>44618.770833333336</v>
      </c>
      <c r="D166" t="s">
        <v>424</v>
      </c>
      <c r="E166" t="s">
        <v>425</v>
      </c>
      <c r="F166">
        <v>2.2400000000000002</v>
      </c>
      <c r="G166" t="s">
        <v>461</v>
      </c>
      <c r="H166" s="6">
        <v>1.22</v>
      </c>
    </row>
    <row r="167" spans="1:8" customFormat="1" x14ac:dyDescent="0.25">
      <c r="A167" t="s">
        <v>202</v>
      </c>
      <c r="B167" t="s">
        <v>426</v>
      </c>
      <c r="C167" s="1">
        <v>44618.822916666664</v>
      </c>
      <c r="D167" t="s">
        <v>427</v>
      </c>
      <c r="E167" t="s">
        <v>428</v>
      </c>
      <c r="F167">
        <v>2.72</v>
      </c>
      <c r="G167" t="s">
        <v>460</v>
      </c>
      <c r="H167" s="6">
        <v>-1</v>
      </c>
    </row>
    <row r="168" spans="1:8" customFormat="1" x14ac:dyDescent="0.25">
      <c r="A168" t="s">
        <v>118</v>
      </c>
      <c r="B168" t="s">
        <v>206</v>
      </c>
      <c r="C168" s="1">
        <v>44618.833333333336</v>
      </c>
      <c r="D168" t="s">
        <v>431</v>
      </c>
      <c r="E168" t="s">
        <v>432</v>
      </c>
      <c r="F168">
        <v>1.72</v>
      </c>
      <c r="G168" t="s">
        <v>461</v>
      </c>
      <c r="H168" s="6">
        <v>0.71</v>
      </c>
    </row>
    <row r="169" spans="1:8" customFormat="1" x14ac:dyDescent="0.25">
      <c r="A169" t="s">
        <v>92</v>
      </c>
      <c r="B169" t="s">
        <v>412</v>
      </c>
      <c r="C169" s="1">
        <v>44618.833333333336</v>
      </c>
      <c r="D169" t="s">
        <v>429</v>
      </c>
      <c r="E169" t="s">
        <v>430</v>
      </c>
      <c r="F169">
        <v>2.42</v>
      </c>
      <c r="G169" t="s">
        <v>460</v>
      </c>
      <c r="H169" s="6">
        <v>-1</v>
      </c>
    </row>
    <row r="170" spans="1:8" customFormat="1" x14ac:dyDescent="0.25">
      <c r="A170" t="s">
        <v>118</v>
      </c>
      <c r="B170" t="s">
        <v>119</v>
      </c>
      <c r="C170" s="1">
        <v>44618.833333333336</v>
      </c>
      <c r="D170" t="s">
        <v>433</v>
      </c>
      <c r="E170" t="s">
        <v>434</v>
      </c>
      <c r="F170">
        <v>1.76</v>
      </c>
      <c r="G170" t="s">
        <v>460</v>
      </c>
      <c r="H170" s="6">
        <v>-1</v>
      </c>
    </row>
    <row r="171" spans="1:8" customFormat="1" x14ac:dyDescent="0.25">
      <c r="A171" t="s">
        <v>77</v>
      </c>
      <c r="B171" t="s">
        <v>435</v>
      </c>
      <c r="C171" s="1">
        <v>44618.833333333336</v>
      </c>
      <c r="D171" t="s">
        <v>436</v>
      </c>
      <c r="E171" t="s">
        <v>437</v>
      </c>
      <c r="F171">
        <v>3.35</v>
      </c>
      <c r="G171" t="s">
        <v>460</v>
      </c>
      <c r="H171" s="6">
        <v>-1</v>
      </c>
    </row>
    <row r="172" spans="1:8" customFormat="1" x14ac:dyDescent="0.25">
      <c r="A172" t="s">
        <v>122</v>
      </c>
      <c r="B172" t="s">
        <v>123</v>
      </c>
      <c r="C172" s="1">
        <v>44618.854166666664</v>
      </c>
      <c r="D172" t="s">
        <v>438</v>
      </c>
      <c r="E172" t="s">
        <v>439</v>
      </c>
      <c r="F172">
        <v>1.71</v>
      </c>
      <c r="G172" t="s">
        <v>461</v>
      </c>
      <c r="H172" s="6">
        <v>0.7</v>
      </c>
    </row>
    <row r="173" spans="1:8" customFormat="1" x14ac:dyDescent="0.25">
      <c r="A173" t="s">
        <v>440</v>
      </c>
      <c r="B173" t="s">
        <v>441</v>
      </c>
      <c r="C173" s="1">
        <v>44618.875</v>
      </c>
      <c r="D173" t="s">
        <v>446</v>
      </c>
      <c r="E173" t="s">
        <v>447</v>
      </c>
      <c r="F173">
        <v>1.58</v>
      </c>
      <c r="G173" t="s">
        <v>461</v>
      </c>
      <c r="H173" s="6">
        <v>0.56999999999999995</v>
      </c>
    </row>
    <row r="174" spans="1:8" customFormat="1" x14ac:dyDescent="0.25">
      <c r="A174" t="s">
        <v>440</v>
      </c>
      <c r="B174" t="s">
        <v>441</v>
      </c>
      <c r="C174" s="1">
        <v>44618.875</v>
      </c>
      <c r="D174" t="s">
        <v>442</v>
      </c>
      <c r="E174" t="s">
        <v>443</v>
      </c>
      <c r="F174">
        <v>1.66</v>
      </c>
      <c r="G174" t="s">
        <v>461</v>
      </c>
      <c r="H174" s="6">
        <v>0.65</v>
      </c>
    </row>
    <row r="175" spans="1:8" customFormat="1" x14ac:dyDescent="0.25">
      <c r="A175" t="s">
        <v>448</v>
      </c>
      <c r="B175" t="s">
        <v>441</v>
      </c>
      <c r="C175" s="1">
        <v>44618.875</v>
      </c>
      <c r="D175" t="s">
        <v>449</v>
      </c>
      <c r="E175" t="s">
        <v>450</v>
      </c>
      <c r="F175">
        <v>1.79</v>
      </c>
      <c r="G175" t="s">
        <v>461</v>
      </c>
      <c r="H175" s="6">
        <v>0.77</v>
      </c>
    </row>
    <row r="176" spans="1:8" customFormat="1" x14ac:dyDescent="0.25">
      <c r="A176" t="s">
        <v>126</v>
      </c>
      <c r="B176" t="s">
        <v>127</v>
      </c>
      <c r="C176" s="1">
        <v>44618.962500000001</v>
      </c>
      <c r="D176" t="s">
        <v>453</v>
      </c>
      <c r="E176" t="s">
        <v>454</v>
      </c>
      <c r="F176">
        <v>1.85</v>
      </c>
      <c r="G176" t="s">
        <v>461</v>
      </c>
      <c r="H176" s="6">
        <v>0.83</v>
      </c>
    </row>
    <row r="177" spans="1:8" customFormat="1" x14ac:dyDescent="0.25">
      <c r="A177" t="s">
        <v>422</v>
      </c>
      <c r="B177" t="s">
        <v>469</v>
      </c>
      <c r="C177" s="1">
        <v>44619.541666666664</v>
      </c>
      <c r="D177" t="s">
        <v>470</v>
      </c>
      <c r="E177" t="s">
        <v>471</v>
      </c>
      <c r="F177">
        <v>1.84</v>
      </c>
      <c r="G177" t="s">
        <v>461</v>
      </c>
      <c r="H177" s="6">
        <v>0.82</v>
      </c>
    </row>
    <row r="178" spans="1:8" customFormat="1" x14ac:dyDescent="0.25">
      <c r="A178" t="s">
        <v>149</v>
      </c>
      <c r="B178" t="s">
        <v>244</v>
      </c>
      <c r="C178" s="1">
        <v>44619.541666666664</v>
      </c>
      <c r="D178" t="s">
        <v>472</v>
      </c>
      <c r="E178" t="s">
        <v>473</v>
      </c>
      <c r="F178">
        <v>2.06</v>
      </c>
      <c r="G178" t="s">
        <v>460</v>
      </c>
      <c r="H178" s="6">
        <v>-1</v>
      </c>
    </row>
    <row r="179" spans="1:8" customFormat="1" x14ac:dyDescent="0.25">
      <c r="A179" t="s">
        <v>70</v>
      </c>
      <c r="B179" t="s">
        <v>74</v>
      </c>
      <c r="C179" s="1">
        <v>44619.541666666664</v>
      </c>
      <c r="D179" t="s">
        <v>476</v>
      </c>
      <c r="E179" t="s">
        <v>477</v>
      </c>
      <c r="F179">
        <v>2.2400000000000002</v>
      </c>
      <c r="G179" t="s">
        <v>461</v>
      </c>
      <c r="H179" s="6">
        <v>1.22</v>
      </c>
    </row>
    <row r="180" spans="1:8" customFormat="1" x14ac:dyDescent="0.25">
      <c r="A180" t="s">
        <v>422</v>
      </c>
      <c r="B180" t="s">
        <v>469</v>
      </c>
      <c r="C180" s="1">
        <v>44619.541666666664</v>
      </c>
      <c r="D180" t="s">
        <v>474</v>
      </c>
      <c r="E180" t="s">
        <v>475</v>
      </c>
      <c r="F180">
        <v>1.87</v>
      </c>
      <c r="G180" t="s">
        <v>461</v>
      </c>
      <c r="H180" s="6">
        <v>0.85</v>
      </c>
    </row>
    <row r="181" spans="1:8" customFormat="1" x14ac:dyDescent="0.25">
      <c r="A181" t="s">
        <v>385</v>
      </c>
      <c r="B181" t="s">
        <v>386</v>
      </c>
      <c r="C181" s="1">
        <v>44619.583333333336</v>
      </c>
      <c r="D181" t="s">
        <v>488</v>
      </c>
      <c r="E181" t="s">
        <v>489</v>
      </c>
      <c r="F181">
        <v>2.2000000000000002</v>
      </c>
      <c r="G181" t="s">
        <v>461</v>
      </c>
      <c r="H181" s="6">
        <v>1.2</v>
      </c>
    </row>
    <row r="182" spans="1:8" customFormat="1" x14ac:dyDescent="0.25">
      <c r="A182" t="s">
        <v>77</v>
      </c>
      <c r="B182" t="s">
        <v>435</v>
      </c>
      <c r="C182" s="1">
        <v>44619.583333333336</v>
      </c>
      <c r="D182" t="s">
        <v>493</v>
      </c>
      <c r="E182" t="s">
        <v>494</v>
      </c>
      <c r="F182">
        <v>1.89</v>
      </c>
      <c r="G182" t="s">
        <v>461</v>
      </c>
      <c r="H182" s="6">
        <v>0.88</v>
      </c>
    </row>
    <row r="183" spans="1:8" customFormat="1" x14ac:dyDescent="0.25">
      <c r="A183" t="s">
        <v>184</v>
      </c>
      <c r="B183" t="s">
        <v>185</v>
      </c>
      <c r="C183" s="1">
        <v>44619.583333333336</v>
      </c>
      <c r="D183" t="s">
        <v>495</v>
      </c>
      <c r="E183" t="s">
        <v>496</v>
      </c>
      <c r="F183">
        <v>1.76</v>
      </c>
      <c r="G183" t="s">
        <v>461</v>
      </c>
      <c r="H183" s="6">
        <v>0.74</v>
      </c>
    </row>
    <row r="184" spans="1:8" customFormat="1" x14ac:dyDescent="0.25">
      <c r="A184" t="s">
        <v>261</v>
      </c>
      <c r="B184" t="s">
        <v>262</v>
      </c>
      <c r="C184" s="1">
        <v>44619.583333333336</v>
      </c>
      <c r="D184" t="s">
        <v>486</v>
      </c>
      <c r="E184" t="s">
        <v>487</v>
      </c>
      <c r="F184">
        <v>1.77</v>
      </c>
      <c r="G184" t="s">
        <v>460</v>
      </c>
      <c r="H184" s="6">
        <v>-1</v>
      </c>
    </row>
    <row r="185" spans="1:8" customFormat="1" x14ac:dyDescent="0.25">
      <c r="A185" t="s">
        <v>261</v>
      </c>
      <c r="B185" t="s">
        <v>262</v>
      </c>
      <c r="C185" s="1">
        <v>44619.583333333336</v>
      </c>
      <c r="D185" t="s">
        <v>480</v>
      </c>
      <c r="E185" t="s">
        <v>481</v>
      </c>
      <c r="F185">
        <v>1.71</v>
      </c>
      <c r="G185" t="s">
        <v>460</v>
      </c>
      <c r="H185" s="6">
        <v>-1</v>
      </c>
    </row>
    <row r="186" spans="1:8" customFormat="1" x14ac:dyDescent="0.25">
      <c r="A186" t="s">
        <v>55</v>
      </c>
      <c r="B186" t="s">
        <v>56</v>
      </c>
      <c r="C186" s="1">
        <v>44619.583333333336</v>
      </c>
      <c r="D186" t="s">
        <v>478</v>
      </c>
      <c r="E186" t="s">
        <v>479</v>
      </c>
      <c r="F186">
        <v>2.04</v>
      </c>
      <c r="G186" t="s">
        <v>461</v>
      </c>
      <c r="H186" s="6">
        <v>1.02</v>
      </c>
    </row>
    <row r="187" spans="1:8" customFormat="1" x14ac:dyDescent="0.25">
      <c r="A187" t="s">
        <v>104</v>
      </c>
      <c r="B187" t="s">
        <v>105</v>
      </c>
      <c r="C187" s="1">
        <v>44619.583333333336</v>
      </c>
      <c r="D187" t="s">
        <v>484</v>
      </c>
      <c r="E187" t="s">
        <v>485</v>
      </c>
      <c r="F187">
        <v>1.81</v>
      </c>
      <c r="G187" t="s">
        <v>461</v>
      </c>
      <c r="H187" s="6">
        <v>0.79</v>
      </c>
    </row>
    <row r="188" spans="1:8" customFormat="1" x14ac:dyDescent="0.25">
      <c r="A188" t="s">
        <v>184</v>
      </c>
      <c r="B188" t="s">
        <v>490</v>
      </c>
      <c r="C188" s="1">
        <v>44619.583333333336</v>
      </c>
      <c r="D188" t="s">
        <v>491</v>
      </c>
      <c r="E188" t="s">
        <v>492</v>
      </c>
      <c r="F188">
        <v>1.94</v>
      </c>
      <c r="G188" t="s">
        <v>460</v>
      </c>
      <c r="H188" s="6">
        <v>-1</v>
      </c>
    </row>
    <row r="189" spans="1:8" customFormat="1" x14ac:dyDescent="0.25">
      <c r="A189" t="s">
        <v>261</v>
      </c>
      <c r="B189" t="s">
        <v>262</v>
      </c>
      <c r="C189" s="1">
        <v>44619.583333333336</v>
      </c>
      <c r="D189" t="s">
        <v>482</v>
      </c>
      <c r="E189" t="s">
        <v>483</v>
      </c>
      <c r="F189">
        <v>1.87</v>
      </c>
      <c r="G189" t="s">
        <v>461</v>
      </c>
      <c r="H189" s="6">
        <v>0.85</v>
      </c>
    </row>
    <row r="190" spans="1:8" customFormat="1" x14ac:dyDescent="0.25">
      <c r="A190" t="s">
        <v>77</v>
      </c>
      <c r="B190" t="s">
        <v>78</v>
      </c>
      <c r="C190" s="1">
        <v>44619.59375</v>
      </c>
      <c r="D190" t="s">
        <v>497</v>
      </c>
      <c r="E190" t="s">
        <v>498</v>
      </c>
      <c r="F190">
        <v>1.56</v>
      </c>
      <c r="G190" t="s">
        <v>461</v>
      </c>
      <c r="H190" s="6">
        <v>0.55000000000000004</v>
      </c>
    </row>
    <row r="191" spans="1:8" customFormat="1" x14ac:dyDescent="0.25">
      <c r="A191" t="s">
        <v>202</v>
      </c>
      <c r="B191" t="s">
        <v>203</v>
      </c>
      <c r="C191" s="1">
        <v>44619.604166666664</v>
      </c>
      <c r="D191" t="s">
        <v>503</v>
      </c>
      <c r="E191" t="s">
        <v>504</v>
      </c>
      <c r="F191">
        <v>1.8</v>
      </c>
      <c r="G191" t="s">
        <v>460</v>
      </c>
      <c r="H191" s="6">
        <v>-1</v>
      </c>
    </row>
    <row r="192" spans="1:8" customFormat="1" x14ac:dyDescent="0.25">
      <c r="A192" t="s">
        <v>202</v>
      </c>
      <c r="B192" t="s">
        <v>203</v>
      </c>
      <c r="C192" s="1">
        <v>44619.604166666664</v>
      </c>
      <c r="D192" t="s">
        <v>501</v>
      </c>
      <c r="E192" t="s">
        <v>502</v>
      </c>
      <c r="F192">
        <v>1.75</v>
      </c>
      <c r="G192" t="s">
        <v>460</v>
      </c>
      <c r="H192" s="6">
        <v>-1</v>
      </c>
    </row>
    <row r="193" spans="1:8" customFormat="1" x14ac:dyDescent="0.25">
      <c r="A193" t="s">
        <v>202</v>
      </c>
      <c r="B193" t="s">
        <v>203</v>
      </c>
      <c r="C193" s="1">
        <v>44619.604166666664</v>
      </c>
      <c r="D193" t="s">
        <v>499</v>
      </c>
      <c r="E193" t="s">
        <v>500</v>
      </c>
      <c r="F193">
        <v>1.83</v>
      </c>
      <c r="G193" t="s">
        <v>461</v>
      </c>
      <c r="H193" s="6">
        <v>0.81</v>
      </c>
    </row>
    <row r="194" spans="1:8" customFormat="1" x14ac:dyDescent="0.25">
      <c r="A194" t="s">
        <v>118</v>
      </c>
      <c r="B194" t="s">
        <v>119</v>
      </c>
      <c r="C194" s="1">
        <v>44619.625</v>
      </c>
      <c r="D194" t="s">
        <v>505</v>
      </c>
      <c r="E194" t="s">
        <v>506</v>
      </c>
      <c r="F194">
        <v>1.56</v>
      </c>
      <c r="G194" t="s">
        <v>460</v>
      </c>
      <c r="H194" s="6">
        <v>-1</v>
      </c>
    </row>
    <row r="195" spans="1:8" customFormat="1" x14ac:dyDescent="0.25">
      <c r="A195" t="s">
        <v>406</v>
      </c>
      <c r="B195" t="s">
        <v>407</v>
      </c>
      <c r="C195" s="1">
        <v>44619.635416666664</v>
      </c>
      <c r="D195" t="s">
        <v>510</v>
      </c>
      <c r="E195" t="s">
        <v>511</v>
      </c>
      <c r="F195">
        <v>2</v>
      </c>
      <c r="G195" t="s">
        <v>461</v>
      </c>
      <c r="H195" s="6">
        <v>0.98</v>
      </c>
    </row>
    <row r="196" spans="1:8" customFormat="1" x14ac:dyDescent="0.25">
      <c r="A196" t="s">
        <v>507</v>
      </c>
      <c r="B196" t="s">
        <v>38</v>
      </c>
      <c r="C196" s="1">
        <v>44619.635416666664</v>
      </c>
      <c r="D196" t="s">
        <v>508</v>
      </c>
      <c r="E196" t="s">
        <v>509</v>
      </c>
      <c r="F196">
        <v>1.57</v>
      </c>
      <c r="G196" t="s">
        <v>460</v>
      </c>
      <c r="H196" s="6">
        <v>-1</v>
      </c>
    </row>
    <row r="197" spans="1:8" customFormat="1" x14ac:dyDescent="0.25">
      <c r="A197" t="s">
        <v>514</v>
      </c>
      <c r="B197" t="s">
        <v>407</v>
      </c>
      <c r="C197" s="1">
        <v>44619.645833333336</v>
      </c>
      <c r="D197" t="s">
        <v>515</v>
      </c>
      <c r="E197" t="s">
        <v>516</v>
      </c>
      <c r="F197">
        <v>1.99</v>
      </c>
      <c r="G197" t="s">
        <v>460</v>
      </c>
      <c r="H197" s="6">
        <v>-1</v>
      </c>
    </row>
    <row r="198" spans="1:8" customFormat="1" x14ac:dyDescent="0.25">
      <c r="A198" t="s">
        <v>122</v>
      </c>
      <c r="B198" t="s">
        <v>123</v>
      </c>
      <c r="C198" s="1">
        <v>44619.645833333336</v>
      </c>
      <c r="D198" t="s">
        <v>512</v>
      </c>
      <c r="E198" t="s">
        <v>513</v>
      </c>
      <c r="F198">
        <v>1.82</v>
      </c>
      <c r="G198" t="s">
        <v>461</v>
      </c>
      <c r="H198" s="6">
        <v>0.8</v>
      </c>
    </row>
    <row r="199" spans="1:8" customFormat="1" x14ac:dyDescent="0.25">
      <c r="A199" t="s">
        <v>118</v>
      </c>
      <c r="B199" t="s">
        <v>517</v>
      </c>
      <c r="C199" s="1">
        <v>44619.65625</v>
      </c>
      <c r="D199" t="s">
        <v>518</v>
      </c>
      <c r="E199" t="s">
        <v>519</v>
      </c>
      <c r="F199">
        <v>1.58</v>
      </c>
      <c r="G199" t="s">
        <v>460</v>
      </c>
      <c r="H199" s="6">
        <v>-1</v>
      </c>
    </row>
    <row r="200" spans="1:8" customFormat="1" x14ac:dyDescent="0.25">
      <c r="A200" t="s">
        <v>422</v>
      </c>
      <c r="B200" t="s">
        <v>469</v>
      </c>
      <c r="C200" s="1">
        <v>44619.666666666664</v>
      </c>
      <c r="D200" t="s">
        <v>535</v>
      </c>
      <c r="E200" t="s">
        <v>536</v>
      </c>
      <c r="F200">
        <v>1.61</v>
      </c>
      <c r="G200" t="s">
        <v>461</v>
      </c>
      <c r="H200" s="6">
        <v>0.6</v>
      </c>
    </row>
    <row r="201" spans="1:8" customFormat="1" x14ac:dyDescent="0.25">
      <c r="A201" t="s">
        <v>422</v>
      </c>
      <c r="B201" t="s">
        <v>423</v>
      </c>
      <c r="C201" s="1">
        <v>44619.666666666664</v>
      </c>
      <c r="D201" t="s">
        <v>533</v>
      </c>
      <c r="E201" t="s">
        <v>534</v>
      </c>
      <c r="F201">
        <v>2.12</v>
      </c>
      <c r="G201" t="s">
        <v>461</v>
      </c>
      <c r="H201" s="6">
        <v>1.1000000000000001</v>
      </c>
    </row>
    <row r="202" spans="1:8" customFormat="1" x14ac:dyDescent="0.25">
      <c r="A202" t="s">
        <v>118</v>
      </c>
      <c r="B202" t="s">
        <v>530</v>
      </c>
      <c r="C202" s="1">
        <v>44619.666666666664</v>
      </c>
      <c r="D202" t="s">
        <v>531</v>
      </c>
      <c r="E202" t="s">
        <v>532</v>
      </c>
      <c r="F202">
        <v>1.54</v>
      </c>
      <c r="G202" t="s">
        <v>461</v>
      </c>
      <c r="H202" s="6">
        <v>0.53</v>
      </c>
    </row>
    <row r="203" spans="1:8" customFormat="1" x14ac:dyDescent="0.25">
      <c r="A203" t="s">
        <v>149</v>
      </c>
      <c r="B203" t="s">
        <v>244</v>
      </c>
      <c r="C203" s="1">
        <v>44619.666666666664</v>
      </c>
      <c r="D203" t="s">
        <v>520</v>
      </c>
      <c r="E203" t="s">
        <v>521</v>
      </c>
      <c r="F203">
        <v>2.34</v>
      </c>
      <c r="G203" t="s">
        <v>460</v>
      </c>
      <c r="H203" s="6">
        <v>-1</v>
      </c>
    </row>
    <row r="204" spans="1:8" customFormat="1" x14ac:dyDescent="0.25">
      <c r="A204" t="s">
        <v>149</v>
      </c>
      <c r="B204" t="s">
        <v>157</v>
      </c>
      <c r="C204" s="1">
        <v>44619.666666666664</v>
      </c>
      <c r="D204" t="s">
        <v>524</v>
      </c>
      <c r="E204" t="s">
        <v>525</v>
      </c>
      <c r="F204">
        <v>1.9</v>
      </c>
      <c r="G204" t="s">
        <v>461</v>
      </c>
      <c r="H204" s="6">
        <v>0.88</v>
      </c>
    </row>
    <row r="205" spans="1:8" customFormat="1" x14ac:dyDescent="0.25">
      <c r="A205" t="s">
        <v>118</v>
      </c>
      <c r="B205" t="s">
        <v>517</v>
      </c>
      <c r="C205" s="1">
        <v>44619.666666666664</v>
      </c>
      <c r="D205" t="s">
        <v>526</v>
      </c>
      <c r="E205" t="s">
        <v>527</v>
      </c>
      <c r="F205">
        <v>1.61</v>
      </c>
      <c r="G205" t="s">
        <v>461</v>
      </c>
      <c r="H205" s="6">
        <v>0.6</v>
      </c>
    </row>
    <row r="206" spans="1:8" customFormat="1" x14ac:dyDescent="0.25">
      <c r="A206" t="s">
        <v>118</v>
      </c>
      <c r="B206" t="s">
        <v>391</v>
      </c>
      <c r="C206" s="1">
        <v>44619.666666666664</v>
      </c>
      <c r="D206" t="s">
        <v>528</v>
      </c>
      <c r="E206" t="s">
        <v>529</v>
      </c>
      <c r="F206">
        <v>1.54</v>
      </c>
      <c r="G206" t="s">
        <v>461</v>
      </c>
      <c r="H206" s="6">
        <v>0.53</v>
      </c>
    </row>
    <row r="207" spans="1:8" customFormat="1" x14ac:dyDescent="0.25">
      <c r="A207" t="s">
        <v>118</v>
      </c>
      <c r="B207" t="s">
        <v>517</v>
      </c>
      <c r="C207" s="1">
        <v>44619.666666666664</v>
      </c>
      <c r="D207" t="s">
        <v>540</v>
      </c>
      <c r="E207" t="s">
        <v>541</v>
      </c>
      <c r="F207">
        <v>1.73</v>
      </c>
      <c r="G207" t="s">
        <v>461</v>
      </c>
      <c r="H207" s="6">
        <v>0.72</v>
      </c>
    </row>
    <row r="208" spans="1:8" customFormat="1" x14ac:dyDescent="0.25">
      <c r="A208" t="s">
        <v>422</v>
      </c>
      <c r="B208" t="s">
        <v>469</v>
      </c>
      <c r="C208" s="1">
        <v>44619.666666666664</v>
      </c>
      <c r="D208" t="s">
        <v>542</v>
      </c>
      <c r="E208" t="s">
        <v>543</v>
      </c>
      <c r="F208">
        <v>1.59</v>
      </c>
      <c r="G208" t="s">
        <v>461</v>
      </c>
      <c r="H208" s="6">
        <v>0.57999999999999996</v>
      </c>
    </row>
    <row r="209" spans="1:8" customFormat="1" x14ac:dyDescent="0.25">
      <c r="A209" t="s">
        <v>118</v>
      </c>
      <c r="B209" t="s">
        <v>537</v>
      </c>
      <c r="C209" s="1">
        <v>44619.666666666664</v>
      </c>
      <c r="D209" t="s">
        <v>538</v>
      </c>
      <c r="E209" t="s">
        <v>539</v>
      </c>
      <c r="F209">
        <v>1.68</v>
      </c>
      <c r="G209" t="s">
        <v>460</v>
      </c>
      <c r="H209" s="6">
        <v>-1</v>
      </c>
    </row>
    <row r="210" spans="1:8" customFormat="1" x14ac:dyDescent="0.25">
      <c r="A210" t="s">
        <v>104</v>
      </c>
      <c r="B210" t="s">
        <v>169</v>
      </c>
      <c r="C210" s="1">
        <v>44619.666666666664</v>
      </c>
      <c r="D210" t="s">
        <v>522</v>
      </c>
      <c r="E210" t="s">
        <v>523</v>
      </c>
      <c r="F210">
        <v>1.76</v>
      </c>
      <c r="G210" t="s">
        <v>460</v>
      </c>
      <c r="H210" s="6">
        <v>-1</v>
      </c>
    </row>
    <row r="211" spans="1:8" customFormat="1" x14ac:dyDescent="0.25">
      <c r="A211" t="s">
        <v>77</v>
      </c>
      <c r="B211" t="s">
        <v>435</v>
      </c>
      <c r="C211" s="1">
        <v>44619.670138888891</v>
      </c>
      <c r="D211" t="s">
        <v>544</v>
      </c>
      <c r="E211" t="s">
        <v>545</v>
      </c>
      <c r="F211">
        <v>1.91</v>
      </c>
      <c r="G211" t="s">
        <v>461</v>
      </c>
      <c r="H211" s="6">
        <v>0.89</v>
      </c>
    </row>
    <row r="212" spans="1:8" customFormat="1" x14ac:dyDescent="0.25">
      <c r="A212" t="s">
        <v>47</v>
      </c>
      <c r="B212" t="s">
        <v>140</v>
      </c>
      <c r="C212" s="1">
        <v>44619.6875</v>
      </c>
      <c r="D212" t="s">
        <v>550</v>
      </c>
      <c r="E212" t="s">
        <v>551</v>
      </c>
      <c r="F212">
        <v>5.8</v>
      </c>
      <c r="G212" t="s">
        <v>460</v>
      </c>
      <c r="H212" s="6">
        <v>-1</v>
      </c>
    </row>
    <row r="213" spans="1:8" customFormat="1" x14ac:dyDescent="0.25">
      <c r="A213" t="s">
        <v>55</v>
      </c>
      <c r="B213" t="s">
        <v>56</v>
      </c>
      <c r="C213" s="1">
        <v>44619.6875</v>
      </c>
      <c r="D213" t="s">
        <v>548</v>
      </c>
      <c r="E213" t="s">
        <v>549</v>
      </c>
      <c r="F213">
        <v>1.87</v>
      </c>
      <c r="G213" t="s">
        <v>460</v>
      </c>
      <c r="H213" s="6">
        <v>-1</v>
      </c>
    </row>
    <row r="214" spans="1:8" customFormat="1" x14ac:dyDescent="0.25">
      <c r="A214" t="s">
        <v>118</v>
      </c>
      <c r="B214" t="s">
        <v>517</v>
      </c>
      <c r="C214" s="1">
        <v>44619.6875</v>
      </c>
      <c r="D214" t="s">
        <v>546</v>
      </c>
      <c r="E214" t="s">
        <v>547</v>
      </c>
      <c r="F214">
        <v>1.5</v>
      </c>
      <c r="G214" t="s">
        <v>461</v>
      </c>
      <c r="H214" s="6">
        <v>0.49</v>
      </c>
    </row>
    <row r="215" spans="1:8" customFormat="1" x14ac:dyDescent="0.25">
      <c r="A215" t="s">
        <v>104</v>
      </c>
      <c r="B215" t="s">
        <v>111</v>
      </c>
      <c r="C215" s="1">
        <v>44619.708333333336</v>
      </c>
      <c r="D215" t="s">
        <v>556</v>
      </c>
      <c r="E215" t="s">
        <v>557</v>
      </c>
      <c r="F215">
        <v>1.6</v>
      </c>
      <c r="G215" t="s">
        <v>461</v>
      </c>
      <c r="H215" s="6">
        <v>0.6</v>
      </c>
    </row>
    <row r="216" spans="1:8" customFormat="1" x14ac:dyDescent="0.25">
      <c r="A216" t="s">
        <v>202</v>
      </c>
      <c r="B216" t="s">
        <v>426</v>
      </c>
      <c r="C216" s="1">
        <v>44619.708333333336</v>
      </c>
      <c r="D216" t="s">
        <v>552</v>
      </c>
      <c r="E216" t="s">
        <v>553</v>
      </c>
      <c r="F216">
        <v>2.08</v>
      </c>
      <c r="G216" t="s">
        <v>461</v>
      </c>
      <c r="H216" s="6">
        <v>1.06</v>
      </c>
    </row>
    <row r="217" spans="1:8" customFormat="1" x14ac:dyDescent="0.25">
      <c r="A217" t="s">
        <v>9</v>
      </c>
      <c r="B217" t="s">
        <v>10</v>
      </c>
      <c r="C217" s="1">
        <v>44619.708333333336</v>
      </c>
      <c r="D217" t="s">
        <v>554</v>
      </c>
      <c r="E217" t="s">
        <v>555</v>
      </c>
      <c r="F217">
        <v>1.62</v>
      </c>
      <c r="G217" t="s">
        <v>460</v>
      </c>
      <c r="H217" s="6">
        <v>-1</v>
      </c>
    </row>
    <row r="218" spans="1:8" customFormat="1" x14ac:dyDescent="0.25">
      <c r="A218" t="s">
        <v>118</v>
      </c>
      <c r="B218" t="s">
        <v>119</v>
      </c>
      <c r="C218" s="1">
        <v>44619.71875</v>
      </c>
      <c r="D218" t="s">
        <v>558</v>
      </c>
      <c r="E218" t="s">
        <v>559</v>
      </c>
      <c r="F218">
        <v>2.04</v>
      </c>
      <c r="G218" t="s">
        <v>460</v>
      </c>
      <c r="H218" s="6">
        <v>-1</v>
      </c>
    </row>
    <row r="219" spans="1:8" customFormat="1" x14ac:dyDescent="0.25">
      <c r="A219" t="s">
        <v>118</v>
      </c>
      <c r="B219" t="s">
        <v>206</v>
      </c>
      <c r="C219" s="1">
        <v>44619.729166666664</v>
      </c>
      <c r="D219" t="s">
        <v>562</v>
      </c>
      <c r="E219" t="s">
        <v>563</v>
      </c>
      <c r="F219">
        <v>1.69</v>
      </c>
      <c r="G219" t="s">
        <v>461</v>
      </c>
      <c r="H219" s="6">
        <v>0.68</v>
      </c>
    </row>
    <row r="220" spans="1:8" customFormat="1" x14ac:dyDescent="0.25">
      <c r="A220" t="s">
        <v>371</v>
      </c>
      <c r="B220" t="s">
        <v>372</v>
      </c>
      <c r="C220" s="1">
        <v>44619.729166666664</v>
      </c>
      <c r="D220" t="s">
        <v>560</v>
      </c>
      <c r="E220" t="s">
        <v>561</v>
      </c>
      <c r="F220">
        <v>1.92</v>
      </c>
      <c r="G220" t="s">
        <v>461</v>
      </c>
      <c r="H220" s="6">
        <v>0.9</v>
      </c>
    </row>
    <row r="221" spans="1:8" customFormat="1" x14ac:dyDescent="0.25">
      <c r="A221" t="s">
        <v>122</v>
      </c>
      <c r="B221" t="s">
        <v>123</v>
      </c>
      <c r="C221" s="1">
        <v>44619.75</v>
      </c>
      <c r="D221" t="s">
        <v>570</v>
      </c>
      <c r="E221" t="s">
        <v>571</v>
      </c>
      <c r="F221">
        <v>1.69</v>
      </c>
      <c r="G221" t="s">
        <v>460</v>
      </c>
      <c r="H221" s="6">
        <v>-1</v>
      </c>
    </row>
    <row r="222" spans="1:8" customFormat="1" x14ac:dyDescent="0.25">
      <c r="A222" t="s">
        <v>564</v>
      </c>
      <c r="B222" t="s">
        <v>565</v>
      </c>
      <c r="C222" s="1">
        <v>44619.75</v>
      </c>
      <c r="D222" t="s">
        <v>566</v>
      </c>
      <c r="E222" t="s">
        <v>567</v>
      </c>
      <c r="F222">
        <v>1.87</v>
      </c>
      <c r="G222" t="s">
        <v>460</v>
      </c>
      <c r="H222" s="6">
        <v>-1</v>
      </c>
    </row>
    <row r="223" spans="1:8" customFormat="1" x14ac:dyDescent="0.25">
      <c r="A223" t="s">
        <v>564</v>
      </c>
      <c r="B223" t="s">
        <v>565</v>
      </c>
      <c r="C223" s="1">
        <v>44619.75</v>
      </c>
      <c r="D223" t="s">
        <v>568</v>
      </c>
      <c r="E223" t="s">
        <v>569</v>
      </c>
      <c r="F223">
        <v>1.89</v>
      </c>
      <c r="G223" t="s">
        <v>461</v>
      </c>
      <c r="H223" s="6">
        <v>0.87</v>
      </c>
    </row>
    <row r="224" spans="1:8" customFormat="1" x14ac:dyDescent="0.25">
      <c r="A224" t="s">
        <v>9</v>
      </c>
      <c r="B224" t="s">
        <v>222</v>
      </c>
      <c r="C224" s="1">
        <v>44619.760416666664</v>
      </c>
      <c r="D224" t="s">
        <v>572</v>
      </c>
      <c r="E224" t="s">
        <v>573</v>
      </c>
      <c r="F224">
        <v>1.68</v>
      </c>
      <c r="G224" t="s">
        <v>461</v>
      </c>
      <c r="H224" s="6">
        <v>0.67</v>
      </c>
    </row>
    <row r="225" spans="1:8" customFormat="1" x14ac:dyDescent="0.25">
      <c r="A225" t="s">
        <v>371</v>
      </c>
      <c r="B225" t="s">
        <v>372</v>
      </c>
      <c r="C225" s="1">
        <v>44619.833333333336</v>
      </c>
      <c r="D225" t="s">
        <v>577</v>
      </c>
      <c r="E225" t="s">
        <v>578</v>
      </c>
      <c r="F225">
        <v>2.2000000000000002</v>
      </c>
      <c r="G225" t="s">
        <v>461</v>
      </c>
      <c r="H225" s="6">
        <v>1.18</v>
      </c>
    </row>
    <row r="226" spans="1:8" customFormat="1" x14ac:dyDescent="0.25">
      <c r="A226" t="s">
        <v>122</v>
      </c>
      <c r="B226" t="s">
        <v>123</v>
      </c>
      <c r="C226" s="1">
        <v>44619.854166666664</v>
      </c>
      <c r="D226" t="s">
        <v>579</v>
      </c>
      <c r="E226" t="s">
        <v>580</v>
      </c>
      <c r="F226">
        <v>2.42</v>
      </c>
      <c r="G226" t="s">
        <v>461</v>
      </c>
      <c r="H226" s="6">
        <v>1.39</v>
      </c>
    </row>
    <row r="227" spans="1:8" customFormat="1" x14ac:dyDescent="0.25">
      <c r="A227" t="s">
        <v>564</v>
      </c>
      <c r="B227" t="s">
        <v>565</v>
      </c>
      <c r="C227" s="1">
        <v>44619.875</v>
      </c>
      <c r="D227" t="s">
        <v>581</v>
      </c>
      <c r="E227" t="s">
        <v>582</v>
      </c>
      <c r="F227">
        <v>1.79</v>
      </c>
      <c r="G227" t="s">
        <v>460</v>
      </c>
      <c r="H227" s="6">
        <v>-1</v>
      </c>
    </row>
    <row r="228" spans="1:8" customFormat="1" x14ac:dyDescent="0.25">
      <c r="A228" t="s">
        <v>440</v>
      </c>
      <c r="B228" t="s">
        <v>441</v>
      </c>
      <c r="C228" s="1">
        <v>44619.875</v>
      </c>
      <c r="D228" t="s">
        <v>444</v>
      </c>
      <c r="E228" t="s">
        <v>445</v>
      </c>
      <c r="F228">
        <v>1.63</v>
      </c>
      <c r="G228" t="s">
        <v>460</v>
      </c>
      <c r="H228" s="6">
        <v>-1</v>
      </c>
    </row>
    <row r="229" spans="1:8" customFormat="1" x14ac:dyDescent="0.25">
      <c r="A229" t="s">
        <v>440</v>
      </c>
      <c r="B229" t="s">
        <v>441</v>
      </c>
      <c r="C229" s="1">
        <v>44619.885416666664</v>
      </c>
      <c r="D229" t="s">
        <v>451</v>
      </c>
      <c r="E229" t="s">
        <v>452</v>
      </c>
      <c r="F229">
        <v>2.08</v>
      </c>
      <c r="G229" t="s">
        <v>460</v>
      </c>
      <c r="H229" s="6">
        <v>-1</v>
      </c>
    </row>
    <row r="230" spans="1:8" customFormat="1" x14ac:dyDescent="0.25">
      <c r="A230" t="s">
        <v>448</v>
      </c>
      <c r="B230" t="s">
        <v>441</v>
      </c>
      <c r="C230" s="1">
        <v>44619.916666666664</v>
      </c>
      <c r="D230" t="s">
        <v>583</v>
      </c>
      <c r="E230" t="s">
        <v>584</v>
      </c>
      <c r="F230">
        <v>2.1800000000000002</v>
      </c>
      <c r="G230" t="s">
        <v>460</v>
      </c>
      <c r="H230" s="6">
        <v>-1</v>
      </c>
    </row>
    <row r="231" spans="1:8" customFormat="1" x14ac:dyDescent="0.25">
      <c r="A231" t="s">
        <v>585</v>
      </c>
      <c r="B231" t="s">
        <v>586</v>
      </c>
      <c r="C231" s="1">
        <v>44620.541666666664</v>
      </c>
      <c r="D231" t="s">
        <v>587</v>
      </c>
      <c r="E231" t="s">
        <v>588</v>
      </c>
      <c r="F231">
        <v>1.5</v>
      </c>
      <c r="G231" t="s">
        <v>460</v>
      </c>
      <c r="H231" s="6">
        <v>-1</v>
      </c>
    </row>
    <row r="232" spans="1:8" customFormat="1" x14ac:dyDescent="0.25">
      <c r="A232" t="s">
        <v>507</v>
      </c>
      <c r="B232" t="s">
        <v>38</v>
      </c>
      <c r="C232" s="1">
        <v>44620.635416666664</v>
      </c>
      <c r="D232" t="s">
        <v>589</v>
      </c>
      <c r="E232" t="s">
        <v>590</v>
      </c>
      <c r="F232">
        <v>1.84</v>
      </c>
      <c r="G232" t="s">
        <v>461</v>
      </c>
      <c r="H232" s="6">
        <v>0.82</v>
      </c>
    </row>
    <row r="233" spans="1:8" customFormat="1" x14ac:dyDescent="0.25">
      <c r="A233" t="s">
        <v>585</v>
      </c>
      <c r="B233" t="s">
        <v>586</v>
      </c>
      <c r="C233" s="1">
        <v>44620.645833333336</v>
      </c>
      <c r="D233" t="s">
        <v>591</v>
      </c>
      <c r="E233" t="s">
        <v>592</v>
      </c>
      <c r="F233">
        <v>1.5</v>
      </c>
      <c r="G233" t="s">
        <v>460</v>
      </c>
      <c r="H233" s="6">
        <v>-1</v>
      </c>
    </row>
    <row r="234" spans="1:8" customFormat="1" x14ac:dyDescent="0.25">
      <c r="A234" t="s">
        <v>9</v>
      </c>
      <c r="B234" t="s">
        <v>10</v>
      </c>
      <c r="C234" s="1">
        <v>44620.708333333336</v>
      </c>
      <c r="D234" t="s">
        <v>593</v>
      </c>
      <c r="E234" t="s">
        <v>594</v>
      </c>
      <c r="F234">
        <v>1.53</v>
      </c>
      <c r="G234" t="s">
        <v>460</v>
      </c>
      <c r="H234" s="6">
        <v>-1</v>
      </c>
    </row>
    <row r="235" spans="1:8" customFormat="1" x14ac:dyDescent="0.25">
      <c r="A235" t="s">
        <v>9</v>
      </c>
      <c r="B235" t="s">
        <v>10</v>
      </c>
      <c r="C235" s="1">
        <v>44620.708333333336</v>
      </c>
      <c r="D235" t="s">
        <v>597</v>
      </c>
      <c r="E235" t="s">
        <v>598</v>
      </c>
      <c r="F235">
        <v>1.51</v>
      </c>
      <c r="G235" t="s">
        <v>461</v>
      </c>
      <c r="H235" s="6">
        <v>0.5</v>
      </c>
    </row>
    <row r="236" spans="1:8" customFormat="1" x14ac:dyDescent="0.25">
      <c r="A236" t="s">
        <v>149</v>
      </c>
      <c r="B236" t="s">
        <v>157</v>
      </c>
      <c r="C236" s="1">
        <v>44620.708333333336</v>
      </c>
      <c r="D236" t="s">
        <v>599</v>
      </c>
      <c r="E236" t="s">
        <v>600</v>
      </c>
      <c r="F236">
        <v>2.02</v>
      </c>
      <c r="G236" t="s">
        <v>461</v>
      </c>
      <c r="H236" s="6">
        <v>1</v>
      </c>
    </row>
    <row r="237" spans="1:8" customFormat="1" x14ac:dyDescent="0.25">
      <c r="A237" t="s">
        <v>104</v>
      </c>
      <c r="B237" t="s">
        <v>111</v>
      </c>
      <c r="C237" s="1">
        <v>44620.708333333336</v>
      </c>
      <c r="D237" t="s">
        <v>595</v>
      </c>
      <c r="E237" t="s">
        <v>596</v>
      </c>
      <c r="F237">
        <v>1.76</v>
      </c>
      <c r="G237" t="s">
        <v>461</v>
      </c>
      <c r="H237" s="6">
        <v>0.74</v>
      </c>
    </row>
    <row r="238" spans="1:8" customFormat="1" x14ac:dyDescent="0.25">
      <c r="A238" t="s">
        <v>406</v>
      </c>
      <c r="B238" t="s">
        <v>407</v>
      </c>
      <c r="C238" s="1">
        <v>44620.729166666664</v>
      </c>
      <c r="D238" t="s">
        <v>603</v>
      </c>
      <c r="E238" t="s">
        <v>604</v>
      </c>
      <c r="F238">
        <v>1.64</v>
      </c>
      <c r="G238" t="s">
        <v>461</v>
      </c>
      <c r="H238" s="6">
        <v>0.63</v>
      </c>
    </row>
    <row r="239" spans="1:8" customFormat="1" x14ac:dyDescent="0.25">
      <c r="A239" t="s">
        <v>406</v>
      </c>
      <c r="B239" t="s">
        <v>407</v>
      </c>
      <c r="C239" s="1">
        <v>44620.729166666664</v>
      </c>
      <c r="D239" t="s">
        <v>601</v>
      </c>
      <c r="E239" t="s">
        <v>602</v>
      </c>
      <c r="F239">
        <v>1.52</v>
      </c>
      <c r="G239" t="s">
        <v>461</v>
      </c>
      <c r="H239" s="6">
        <v>0.51</v>
      </c>
    </row>
    <row r="240" spans="1:8" customFormat="1" x14ac:dyDescent="0.25">
      <c r="A240" t="s">
        <v>70</v>
      </c>
      <c r="B240" t="s">
        <v>74</v>
      </c>
      <c r="C240" s="1">
        <v>44620.75</v>
      </c>
      <c r="D240" t="s">
        <v>609</v>
      </c>
      <c r="E240" t="s">
        <v>610</v>
      </c>
      <c r="F240">
        <v>2</v>
      </c>
      <c r="G240" t="s">
        <v>461</v>
      </c>
      <c r="H240" s="6">
        <v>0.98</v>
      </c>
    </row>
    <row r="241" spans="1:8" customFormat="1" x14ac:dyDescent="0.25">
      <c r="A241" t="s">
        <v>47</v>
      </c>
      <c r="B241" t="s">
        <v>140</v>
      </c>
      <c r="C241" s="1">
        <v>44620.75</v>
      </c>
      <c r="D241" t="s">
        <v>605</v>
      </c>
      <c r="E241" t="s">
        <v>606</v>
      </c>
      <c r="F241">
        <v>1.64</v>
      </c>
      <c r="G241" t="s">
        <v>460</v>
      </c>
      <c r="H241" s="6">
        <v>-1</v>
      </c>
    </row>
    <row r="242" spans="1:8" customFormat="1" x14ac:dyDescent="0.25">
      <c r="A242" t="s">
        <v>122</v>
      </c>
      <c r="B242" t="s">
        <v>164</v>
      </c>
      <c r="C242" s="1">
        <v>44620.75</v>
      </c>
      <c r="D242" t="s">
        <v>607</v>
      </c>
      <c r="E242" t="s">
        <v>608</v>
      </c>
      <c r="F242">
        <v>1.7</v>
      </c>
      <c r="G242" t="s">
        <v>461</v>
      </c>
      <c r="H242" s="6">
        <v>0.69</v>
      </c>
    </row>
    <row r="243" spans="1:8" customFormat="1" x14ac:dyDescent="0.25">
      <c r="A243" t="s">
        <v>422</v>
      </c>
      <c r="B243" t="s">
        <v>469</v>
      </c>
      <c r="C243" s="1">
        <v>44620.791666666664</v>
      </c>
      <c r="D243" t="s">
        <v>611</v>
      </c>
      <c r="E243" t="s">
        <v>612</v>
      </c>
      <c r="F243">
        <v>1.77</v>
      </c>
      <c r="G243" t="s">
        <v>461</v>
      </c>
      <c r="H243" s="6">
        <v>0.75</v>
      </c>
    </row>
    <row r="244" spans="1:8" customFormat="1" x14ac:dyDescent="0.25">
      <c r="A244" t="s">
        <v>371</v>
      </c>
      <c r="B244" t="s">
        <v>574</v>
      </c>
      <c r="C244" s="1">
        <v>44620.791666666664</v>
      </c>
      <c r="D244" t="s">
        <v>575</v>
      </c>
      <c r="E244" t="s">
        <v>576</v>
      </c>
      <c r="F244">
        <v>2.84</v>
      </c>
      <c r="G244" t="s">
        <v>460</v>
      </c>
      <c r="H244" s="6">
        <v>-1</v>
      </c>
    </row>
    <row r="245" spans="1:8" customFormat="1" x14ac:dyDescent="0.25">
      <c r="A245" t="s">
        <v>514</v>
      </c>
      <c r="B245" t="s">
        <v>613</v>
      </c>
      <c r="C245" s="1">
        <v>44620.802083333336</v>
      </c>
      <c r="D245" t="s">
        <v>614</v>
      </c>
      <c r="E245" t="s">
        <v>615</v>
      </c>
      <c r="F245">
        <v>2.7</v>
      </c>
      <c r="G245" t="s">
        <v>461</v>
      </c>
      <c r="H245" s="6">
        <v>1.67</v>
      </c>
    </row>
    <row r="246" spans="1:8" customFormat="1" x14ac:dyDescent="0.25">
      <c r="A246" t="s">
        <v>77</v>
      </c>
      <c r="B246" t="s">
        <v>78</v>
      </c>
      <c r="C246" s="1">
        <v>44620.822916666664</v>
      </c>
      <c r="D246" t="s">
        <v>616</v>
      </c>
      <c r="E246" t="s">
        <v>617</v>
      </c>
      <c r="F246">
        <v>1.71</v>
      </c>
      <c r="G246" t="s">
        <v>461</v>
      </c>
      <c r="H246" s="6">
        <v>0.7</v>
      </c>
    </row>
    <row r="247" spans="1:8" customFormat="1" x14ac:dyDescent="0.25">
      <c r="A247" t="s">
        <v>118</v>
      </c>
      <c r="B247" t="s">
        <v>119</v>
      </c>
      <c r="C247" s="1">
        <v>44620.833333333336</v>
      </c>
      <c r="D247" t="s">
        <v>618</v>
      </c>
      <c r="E247" t="s">
        <v>619</v>
      </c>
      <c r="F247">
        <v>1.66</v>
      </c>
      <c r="G247" t="s">
        <v>461</v>
      </c>
      <c r="H247" s="6">
        <v>0.65</v>
      </c>
    </row>
    <row r="248" spans="1:8" customFormat="1" x14ac:dyDescent="0.25">
      <c r="A248" t="s">
        <v>188</v>
      </c>
      <c r="B248" t="s">
        <v>269</v>
      </c>
      <c r="C248" s="1">
        <v>44620.833333333336</v>
      </c>
      <c r="D248" t="s">
        <v>620</v>
      </c>
      <c r="E248" t="s">
        <v>621</v>
      </c>
      <c r="F248">
        <v>1.84</v>
      </c>
      <c r="G248" t="s">
        <v>461</v>
      </c>
      <c r="H248" s="6">
        <v>0.82</v>
      </c>
    </row>
    <row r="249" spans="1:8" customFormat="1" x14ac:dyDescent="0.25">
      <c r="A249" t="s">
        <v>17</v>
      </c>
      <c r="B249" t="s">
        <v>18</v>
      </c>
      <c r="C249" s="1">
        <v>44621.625</v>
      </c>
      <c r="D249" t="s">
        <v>43</v>
      </c>
      <c r="E249" t="s">
        <v>19</v>
      </c>
      <c r="F249">
        <v>1.71</v>
      </c>
      <c r="G249" t="s">
        <v>461</v>
      </c>
      <c r="H249" s="6">
        <v>0.7</v>
      </c>
    </row>
    <row r="250" spans="1:8" customFormat="1" x14ac:dyDescent="0.25">
      <c r="A250" t="s">
        <v>47</v>
      </c>
      <c r="B250" t="s">
        <v>48</v>
      </c>
      <c r="C250" s="1">
        <v>44621.645833333336</v>
      </c>
      <c r="D250" t="s">
        <v>622</v>
      </c>
      <c r="E250" t="s">
        <v>623</v>
      </c>
      <c r="F250">
        <v>1.86</v>
      </c>
      <c r="G250" t="s">
        <v>460</v>
      </c>
      <c r="H250" s="6">
        <v>-1</v>
      </c>
    </row>
    <row r="251" spans="1:8" customFormat="1" x14ac:dyDescent="0.25">
      <c r="A251" t="s">
        <v>33</v>
      </c>
      <c r="B251" t="s">
        <v>34</v>
      </c>
      <c r="C251" s="1">
        <v>44621.666666666664</v>
      </c>
      <c r="D251" t="s">
        <v>624</v>
      </c>
      <c r="E251" t="s">
        <v>36</v>
      </c>
      <c r="F251">
        <v>2.2200000000000002</v>
      </c>
      <c r="G251" t="s">
        <v>460</v>
      </c>
      <c r="H251" s="6">
        <v>-1</v>
      </c>
    </row>
    <row r="252" spans="1:8" customFormat="1" x14ac:dyDescent="0.25">
      <c r="A252" t="s">
        <v>55</v>
      </c>
      <c r="B252" t="s">
        <v>56</v>
      </c>
      <c r="C252" s="1">
        <v>44621.6875</v>
      </c>
      <c r="D252" t="s">
        <v>58</v>
      </c>
      <c r="E252" t="s">
        <v>625</v>
      </c>
      <c r="F252">
        <v>1.87</v>
      </c>
      <c r="G252" t="s">
        <v>461</v>
      </c>
      <c r="H252" s="6">
        <v>0.85</v>
      </c>
    </row>
    <row r="253" spans="1:8" customFormat="1" x14ac:dyDescent="0.25">
      <c r="A253" t="s">
        <v>17</v>
      </c>
      <c r="B253" t="s">
        <v>18</v>
      </c>
      <c r="C253" s="1">
        <v>44621.708333333336</v>
      </c>
      <c r="D253" t="s">
        <v>627</v>
      </c>
      <c r="E253" t="s">
        <v>59</v>
      </c>
      <c r="F253">
        <v>1.99</v>
      </c>
      <c r="G253" t="s">
        <v>460</v>
      </c>
      <c r="H253" s="6">
        <v>-1</v>
      </c>
    </row>
    <row r="254" spans="1:8" customFormat="1" x14ac:dyDescent="0.25">
      <c r="A254" t="s">
        <v>64</v>
      </c>
      <c r="B254" t="s">
        <v>89</v>
      </c>
      <c r="C254" s="1">
        <v>44621.708333333336</v>
      </c>
      <c r="D254" t="s">
        <v>220</v>
      </c>
      <c r="E254" t="s">
        <v>626</v>
      </c>
      <c r="F254">
        <v>2.96</v>
      </c>
      <c r="G254" t="s">
        <v>461</v>
      </c>
      <c r="H254" s="6">
        <v>1.92</v>
      </c>
    </row>
    <row r="255" spans="1:8" customFormat="1" x14ac:dyDescent="0.25">
      <c r="A255" t="s">
        <v>202</v>
      </c>
      <c r="B255" t="s">
        <v>203</v>
      </c>
      <c r="C255" s="1">
        <v>44621.729166666664</v>
      </c>
      <c r="D255" t="s">
        <v>628</v>
      </c>
      <c r="E255" t="s">
        <v>369</v>
      </c>
      <c r="F255">
        <v>1.72</v>
      </c>
      <c r="G255" t="s">
        <v>460</v>
      </c>
      <c r="H255" s="6">
        <v>-1</v>
      </c>
    </row>
    <row r="256" spans="1:8" customFormat="1" x14ac:dyDescent="0.25">
      <c r="A256" t="s">
        <v>47</v>
      </c>
      <c r="B256" t="s">
        <v>48</v>
      </c>
      <c r="C256" s="1">
        <v>44621.746527777781</v>
      </c>
      <c r="D256" t="s">
        <v>228</v>
      </c>
      <c r="E256" t="s">
        <v>629</v>
      </c>
      <c r="F256">
        <v>1.55</v>
      </c>
      <c r="G256" t="s">
        <v>460</v>
      </c>
      <c r="H256" s="6">
        <v>-1</v>
      </c>
    </row>
    <row r="257" spans="1:8" customFormat="1" x14ac:dyDescent="0.25">
      <c r="A257" t="s">
        <v>64</v>
      </c>
      <c r="B257" t="s">
        <v>89</v>
      </c>
      <c r="C257" s="1">
        <v>44621.75</v>
      </c>
      <c r="D257" t="s">
        <v>221</v>
      </c>
      <c r="E257" t="s">
        <v>233</v>
      </c>
      <c r="F257">
        <v>2.8</v>
      </c>
      <c r="G257" t="s">
        <v>460</v>
      </c>
      <c r="H257" s="6">
        <v>-1</v>
      </c>
    </row>
    <row r="258" spans="1:8" customFormat="1" x14ac:dyDescent="0.25">
      <c r="A258" t="s">
        <v>514</v>
      </c>
      <c r="B258" t="s">
        <v>613</v>
      </c>
      <c r="C258" s="1">
        <v>44621.770833333336</v>
      </c>
      <c r="D258" t="s">
        <v>630</v>
      </c>
      <c r="E258" t="s">
        <v>631</v>
      </c>
      <c r="F258">
        <v>2.1</v>
      </c>
      <c r="G258" t="s">
        <v>460</v>
      </c>
      <c r="H258" s="6">
        <v>-1</v>
      </c>
    </row>
    <row r="259" spans="1:8" customFormat="1" x14ac:dyDescent="0.25">
      <c r="A259" t="s">
        <v>77</v>
      </c>
      <c r="B259" t="s">
        <v>78</v>
      </c>
      <c r="C259" s="1">
        <v>44621.791666666664</v>
      </c>
      <c r="D259" t="s">
        <v>632</v>
      </c>
      <c r="E259" t="s">
        <v>85</v>
      </c>
      <c r="F259">
        <v>1.7</v>
      </c>
      <c r="G259" t="s">
        <v>460</v>
      </c>
      <c r="H259" s="6">
        <v>-1</v>
      </c>
    </row>
    <row r="260" spans="1:8" customFormat="1" x14ac:dyDescent="0.25">
      <c r="A260" t="s">
        <v>202</v>
      </c>
      <c r="B260" t="s">
        <v>203</v>
      </c>
      <c r="C260" s="1">
        <v>44621.8125</v>
      </c>
      <c r="D260" t="s">
        <v>205</v>
      </c>
      <c r="E260" t="s">
        <v>636</v>
      </c>
      <c r="F260">
        <v>1.72</v>
      </c>
      <c r="G260" t="s">
        <v>461</v>
      </c>
      <c r="H260" s="6">
        <v>0.71</v>
      </c>
    </row>
    <row r="261" spans="1:8" customFormat="1" x14ac:dyDescent="0.25">
      <c r="A261" t="s">
        <v>114</v>
      </c>
      <c r="B261" t="s">
        <v>269</v>
      </c>
      <c r="C261" s="1">
        <v>44621.8125</v>
      </c>
      <c r="D261" t="s">
        <v>301</v>
      </c>
      <c r="E261" t="s">
        <v>635</v>
      </c>
      <c r="F261">
        <v>1.69</v>
      </c>
      <c r="G261" t="s">
        <v>461</v>
      </c>
      <c r="H261" s="6">
        <v>0.68</v>
      </c>
    </row>
    <row r="262" spans="1:8" customFormat="1" x14ac:dyDescent="0.25">
      <c r="A262" t="s">
        <v>514</v>
      </c>
      <c r="B262" t="s">
        <v>407</v>
      </c>
      <c r="C262" s="1">
        <v>44621.8125</v>
      </c>
      <c r="D262" t="s">
        <v>633</v>
      </c>
      <c r="E262" t="s">
        <v>634</v>
      </c>
      <c r="F262">
        <v>2.46</v>
      </c>
      <c r="G262" t="s">
        <v>461</v>
      </c>
      <c r="H262" s="6">
        <v>1.43</v>
      </c>
    </row>
    <row r="263" spans="1:8" customFormat="1" x14ac:dyDescent="0.25">
      <c r="A263" t="s">
        <v>188</v>
      </c>
      <c r="B263" t="s">
        <v>38</v>
      </c>
      <c r="C263" s="1">
        <v>44621.822916666664</v>
      </c>
      <c r="D263" t="s">
        <v>641</v>
      </c>
      <c r="E263" t="s">
        <v>642</v>
      </c>
      <c r="F263">
        <v>1.92</v>
      </c>
      <c r="G263" t="s">
        <v>461</v>
      </c>
      <c r="H263" s="6">
        <v>0.91</v>
      </c>
    </row>
    <row r="264" spans="1:8" customFormat="1" x14ac:dyDescent="0.25">
      <c r="A264" t="s">
        <v>188</v>
      </c>
      <c r="B264" t="s">
        <v>115</v>
      </c>
      <c r="C264" s="1">
        <v>44621.822916666664</v>
      </c>
      <c r="D264" t="s">
        <v>335</v>
      </c>
      <c r="E264" t="s">
        <v>637</v>
      </c>
      <c r="F264">
        <v>1.7</v>
      </c>
      <c r="G264" t="s">
        <v>461</v>
      </c>
      <c r="H264" s="6">
        <v>0.69</v>
      </c>
    </row>
    <row r="265" spans="1:8" customFormat="1" x14ac:dyDescent="0.25">
      <c r="A265" t="s">
        <v>188</v>
      </c>
      <c r="B265" t="s">
        <v>638</v>
      </c>
      <c r="C265" s="1">
        <v>44621.822916666664</v>
      </c>
      <c r="D265" t="s">
        <v>639</v>
      </c>
      <c r="E265" t="s">
        <v>640</v>
      </c>
      <c r="F265">
        <v>2.2599999999999998</v>
      </c>
      <c r="G265" t="s">
        <v>461</v>
      </c>
      <c r="H265" s="6">
        <v>1.23</v>
      </c>
    </row>
    <row r="266" spans="1:8" customFormat="1" x14ac:dyDescent="0.25">
      <c r="A266" t="s">
        <v>188</v>
      </c>
      <c r="B266" t="s">
        <v>272</v>
      </c>
      <c r="C266" s="1">
        <v>44621.822916666664</v>
      </c>
      <c r="D266" t="s">
        <v>654</v>
      </c>
      <c r="E266" t="s">
        <v>655</v>
      </c>
      <c r="F266">
        <v>1.74</v>
      </c>
      <c r="G266" t="s">
        <v>460</v>
      </c>
      <c r="H266" s="6">
        <v>-1</v>
      </c>
    </row>
    <row r="267" spans="1:8" customFormat="1" x14ac:dyDescent="0.25">
      <c r="A267" t="s">
        <v>188</v>
      </c>
      <c r="B267" t="s">
        <v>115</v>
      </c>
      <c r="C267" s="1">
        <v>44621.822916666664</v>
      </c>
      <c r="D267" t="s">
        <v>279</v>
      </c>
      <c r="E267" t="s">
        <v>334</v>
      </c>
      <c r="F267">
        <v>1.7</v>
      </c>
      <c r="G267" t="s">
        <v>460</v>
      </c>
      <c r="H267" s="6">
        <v>-1</v>
      </c>
    </row>
    <row r="268" spans="1:8" customFormat="1" x14ac:dyDescent="0.25">
      <c r="A268" t="s">
        <v>289</v>
      </c>
      <c r="B268" t="s">
        <v>290</v>
      </c>
      <c r="C268" s="1">
        <v>44621.822916666664</v>
      </c>
      <c r="D268" t="s">
        <v>291</v>
      </c>
      <c r="E268" t="s">
        <v>650</v>
      </c>
      <c r="F268">
        <v>1.96</v>
      </c>
      <c r="G268" t="s">
        <v>461</v>
      </c>
      <c r="H268" s="6">
        <v>0.94</v>
      </c>
    </row>
    <row r="269" spans="1:8" customFormat="1" x14ac:dyDescent="0.25">
      <c r="A269" t="s">
        <v>188</v>
      </c>
      <c r="B269" t="s">
        <v>115</v>
      </c>
      <c r="C269" s="1">
        <v>44621.822916666664</v>
      </c>
      <c r="D269" t="s">
        <v>648</v>
      </c>
      <c r="E269" t="s">
        <v>280</v>
      </c>
      <c r="F269">
        <v>1.79</v>
      </c>
      <c r="G269" t="s">
        <v>460</v>
      </c>
      <c r="H269" s="6">
        <v>-1</v>
      </c>
    </row>
    <row r="270" spans="1:8" customFormat="1" x14ac:dyDescent="0.25">
      <c r="A270" t="s">
        <v>188</v>
      </c>
      <c r="B270" t="s">
        <v>272</v>
      </c>
      <c r="C270" s="1">
        <v>44621.822916666664</v>
      </c>
      <c r="D270" t="s">
        <v>341</v>
      </c>
      <c r="E270" t="s">
        <v>649</v>
      </c>
      <c r="F270">
        <v>1.96</v>
      </c>
      <c r="G270" t="s">
        <v>460</v>
      </c>
      <c r="H270" s="6">
        <v>-1</v>
      </c>
    </row>
    <row r="271" spans="1:8" customFormat="1" x14ac:dyDescent="0.25">
      <c r="A271" t="s">
        <v>188</v>
      </c>
      <c r="B271" t="s">
        <v>638</v>
      </c>
      <c r="C271" s="1">
        <v>44621.822916666664</v>
      </c>
      <c r="D271" t="s">
        <v>651</v>
      </c>
      <c r="E271" t="s">
        <v>652</v>
      </c>
      <c r="F271">
        <v>2.87</v>
      </c>
      <c r="G271" t="s">
        <v>460</v>
      </c>
      <c r="H271" s="6">
        <v>-1</v>
      </c>
    </row>
    <row r="272" spans="1:8" customFormat="1" x14ac:dyDescent="0.25">
      <c r="A272" t="s">
        <v>188</v>
      </c>
      <c r="B272" t="s">
        <v>115</v>
      </c>
      <c r="C272" s="1">
        <v>44621.822916666664</v>
      </c>
      <c r="D272" t="s">
        <v>653</v>
      </c>
      <c r="E272" t="s">
        <v>277</v>
      </c>
      <c r="F272">
        <v>1.76</v>
      </c>
      <c r="G272" t="s">
        <v>461</v>
      </c>
      <c r="H272" s="6">
        <v>0.74</v>
      </c>
    </row>
    <row r="273" spans="1:8" customFormat="1" x14ac:dyDescent="0.25">
      <c r="A273" t="s">
        <v>188</v>
      </c>
      <c r="B273" t="s">
        <v>638</v>
      </c>
      <c r="C273" s="1">
        <v>44621.822916666664</v>
      </c>
      <c r="D273" t="s">
        <v>646</v>
      </c>
      <c r="E273" t="s">
        <v>647</v>
      </c>
      <c r="F273">
        <v>2.2200000000000002</v>
      </c>
      <c r="G273" t="s">
        <v>461</v>
      </c>
      <c r="H273" s="6">
        <v>1.2</v>
      </c>
    </row>
    <row r="274" spans="1:8" customFormat="1" x14ac:dyDescent="0.25">
      <c r="A274" t="s">
        <v>188</v>
      </c>
      <c r="B274" t="s">
        <v>272</v>
      </c>
      <c r="C274" s="1">
        <v>44621.822916666664</v>
      </c>
      <c r="D274" t="s">
        <v>273</v>
      </c>
      <c r="E274" t="s">
        <v>645</v>
      </c>
      <c r="F274">
        <v>2.2200000000000002</v>
      </c>
      <c r="G274" t="s">
        <v>461</v>
      </c>
      <c r="H274" s="6">
        <v>1.2</v>
      </c>
    </row>
    <row r="275" spans="1:8" customFormat="1" x14ac:dyDescent="0.25">
      <c r="A275" t="s">
        <v>188</v>
      </c>
      <c r="B275" t="s">
        <v>286</v>
      </c>
      <c r="C275" s="1">
        <v>44621.822916666664</v>
      </c>
      <c r="D275" t="s">
        <v>643</v>
      </c>
      <c r="E275" t="s">
        <v>644</v>
      </c>
      <c r="F275">
        <v>2.08</v>
      </c>
      <c r="G275" t="s">
        <v>460</v>
      </c>
      <c r="H275" s="6">
        <v>-1</v>
      </c>
    </row>
    <row r="276" spans="1:8" customFormat="1" x14ac:dyDescent="0.25">
      <c r="A276" t="s">
        <v>126</v>
      </c>
      <c r="B276" t="s">
        <v>656</v>
      </c>
      <c r="C276" s="1">
        <v>44621.958333333336</v>
      </c>
      <c r="D276" t="s">
        <v>657</v>
      </c>
      <c r="E276" t="s">
        <v>658</v>
      </c>
      <c r="F276">
        <v>1.56</v>
      </c>
      <c r="G276" t="s">
        <v>461</v>
      </c>
      <c r="H276" s="6">
        <v>0.55000000000000004</v>
      </c>
    </row>
    <row r="277" spans="1:8" customFormat="1" x14ac:dyDescent="0.25">
      <c r="A277" t="s">
        <v>149</v>
      </c>
      <c r="B277" t="s">
        <v>157</v>
      </c>
      <c r="C277" s="1">
        <v>44622.479166666664</v>
      </c>
      <c r="D277" t="s">
        <v>661</v>
      </c>
      <c r="E277" t="s">
        <v>662</v>
      </c>
      <c r="F277">
        <v>1.74</v>
      </c>
      <c r="G277" t="s">
        <v>461</v>
      </c>
      <c r="H277" s="6">
        <v>0.73</v>
      </c>
    </row>
    <row r="278" spans="1:8" customFormat="1" x14ac:dyDescent="0.25">
      <c r="A278" t="s">
        <v>5</v>
      </c>
      <c r="B278" t="s">
        <v>6</v>
      </c>
      <c r="C278" s="1">
        <v>44622.5</v>
      </c>
      <c r="D278" t="s">
        <v>8</v>
      </c>
      <c r="E278" t="s">
        <v>663</v>
      </c>
      <c r="F278">
        <v>2.5499999999999998</v>
      </c>
      <c r="G278" t="s">
        <v>461</v>
      </c>
      <c r="H278" s="6">
        <v>1.55</v>
      </c>
    </row>
    <row r="279" spans="1:8" customFormat="1" x14ac:dyDescent="0.25">
      <c r="A279" t="s">
        <v>47</v>
      </c>
      <c r="B279" t="s">
        <v>48</v>
      </c>
      <c r="C279" s="1">
        <v>44622.541666666664</v>
      </c>
      <c r="D279" t="s">
        <v>50</v>
      </c>
      <c r="E279" t="s">
        <v>227</v>
      </c>
      <c r="F279">
        <v>2.06</v>
      </c>
      <c r="G279" t="s">
        <v>461</v>
      </c>
      <c r="H279" s="6">
        <v>1.04</v>
      </c>
    </row>
    <row r="280" spans="1:8" customFormat="1" x14ac:dyDescent="0.25">
      <c r="A280" t="s">
        <v>385</v>
      </c>
      <c r="B280" t="s">
        <v>386</v>
      </c>
      <c r="C280" s="1">
        <v>44622.583333333336</v>
      </c>
      <c r="D280" t="s">
        <v>664</v>
      </c>
      <c r="E280" t="s">
        <v>388</v>
      </c>
      <c r="F280">
        <v>2.15</v>
      </c>
      <c r="G280" t="s">
        <v>460</v>
      </c>
      <c r="H280" s="6">
        <v>-1</v>
      </c>
    </row>
    <row r="281" spans="1:8" customFormat="1" x14ac:dyDescent="0.25">
      <c r="A281" t="s">
        <v>55</v>
      </c>
      <c r="B281" t="s">
        <v>56</v>
      </c>
      <c r="C281" s="1">
        <v>44622.583333333336</v>
      </c>
      <c r="D281" t="s">
        <v>479</v>
      </c>
      <c r="E281" t="s">
        <v>399</v>
      </c>
      <c r="F281">
        <v>1.84</v>
      </c>
      <c r="G281" t="s">
        <v>461</v>
      </c>
      <c r="H281" s="6">
        <v>0.82</v>
      </c>
    </row>
    <row r="282" spans="1:8" customFormat="1" x14ac:dyDescent="0.25">
      <c r="A282" t="s">
        <v>17</v>
      </c>
      <c r="B282" t="s">
        <v>18</v>
      </c>
      <c r="C282" s="1">
        <v>44622.625</v>
      </c>
      <c r="D282" t="s">
        <v>665</v>
      </c>
      <c r="E282" t="s">
        <v>42</v>
      </c>
      <c r="F282">
        <v>1.74</v>
      </c>
      <c r="G282" t="s">
        <v>461</v>
      </c>
      <c r="H282" s="6">
        <v>0.73</v>
      </c>
    </row>
    <row r="283" spans="1:8" customFormat="1" x14ac:dyDescent="0.25">
      <c r="A283" t="s">
        <v>55</v>
      </c>
      <c r="B283" t="s">
        <v>56</v>
      </c>
      <c r="C283" s="1">
        <v>44622.6875</v>
      </c>
      <c r="D283" t="s">
        <v>478</v>
      </c>
      <c r="E283" t="s">
        <v>57</v>
      </c>
      <c r="F283">
        <v>1.84</v>
      </c>
      <c r="G283" t="s">
        <v>460</v>
      </c>
      <c r="H283" s="6">
        <v>-1</v>
      </c>
    </row>
    <row r="284" spans="1:8" customFormat="1" x14ac:dyDescent="0.25">
      <c r="A284" t="s">
        <v>514</v>
      </c>
      <c r="B284" t="s">
        <v>407</v>
      </c>
      <c r="C284" s="1">
        <v>44622.708333333336</v>
      </c>
      <c r="D284" t="s">
        <v>666</v>
      </c>
      <c r="E284" t="s">
        <v>515</v>
      </c>
      <c r="F284">
        <v>2.04</v>
      </c>
      <c r="G284" t="s">
        <v>461</v>
      </c>
      <c r="H284" s="6">
        <v>1.02</v>
      </c>
    </row>
    <row r="285" spans="1:8" customFormat="1" x14ac:dyDescent="0.25">
      <c r="A285" t="s">
        <v>564</v>
      </c>
      <c r="B285" t="s">
        <v>565</v>
      </c>
      <c r="C285" s="1">
        <v>44622.71875</v>
      </c>
      <c r="D285" t="s">
        <v>582</v>
      </c>
      <c r="E285" t="s">
        <v>667</v>
      </c>
      <c r="F285">
        <v>1.61</v>
      </c>
      <c r="G285" t="s">
        <v>460</v>
      </c>
      <c r="H285" s="6">
        <v>-1</v>
      </c>
    </row>
    <row r="286" spans="1:8" customFormat="1" x14ac:dyDescent="0.25">
      <c r="A286" t="s">
        <v>202</v>
      </c>
      <c r="B286" t="s">
        <v>203</v>
      </c>
      <c r="C286" s="1">
        <v>44622.729166666664</v>
      </c>
      <c r="D286" t="s">
        <v>502</v>
      </c>
      <c r="E286" t="s">
        <v>204</v>
      </c>
      <c r="F286">
        <v>1.95</v>
      </c>
      <c r="G286" t="s">
        <v>461</v>
      </c>
      <c r="H286" s="6">
        <v>0.93</v>
      </c>
    </row>
    <row r="287" spans="1:8" customFormat="1" x14ac:dyDescent="0.25">
      <c r="A287" t="s">
        <v>202</v>
      </c>
      <c r="B287" t="s">
        <v>203</v>
      </c>
      <c r="C287" s="1">
        <v>44622.729166666664</v>
      </c>
      <c r="D287" t="s">
        <v>668</v>
      </c>
      <c r="E287" t="s">
        <v>218</v>
      </c>
      <c r="F287">
        <v>1.69</v>
      </c>
      <c r="G287" t="s">
        <v>460</v>
      </c>
      <c r="H287" s="6">
        <v>-1</v>
      </c>
    </row>
    <row r="288" spans="1:8" customFormat="1" x14ac:dyDescent="0.25">
      <c r="A288" t="s">
        <v>202</v>
      </c>
      <c r="B288" t="s">
        <v>203</v>
      </c>
      <c r="C288" s="1">
        <v>44622.729166666664</v>
      </c>
      <c r="D288" t="s">
        <v>499</v>
      </c>
      <c r="E288" t="s">
        <v>669</v>
      </c>
      <c r="F288">
        <v>1.78</v>
      </c>
      <c r="G288" t="s">
        <v>461</v>
      </c>
      <c r="H288" s="6">
        <v>0.76</v>
      </c>
    </row>
    <row r="289" spans="1:8" customFormat="1" x14ac:dyDescent="0.25">
      <c r="A289" t="s">
        <v>202</v>
      </c>
      <c r="B289" t="s">
        <v>203</v>
      </c>
      <c r="C289" s="1">
        <v>44622.729166666664</v>
      </c>
      <c r="D289" t="s">
        <v>670</v>
      </c>
      <c r="E289" t="s">
        <v>504</v>
      </c>
      <c r="F289">
        <v>1.8</v>
      </c>
      <c r="G289" t="s">
        <v>460</v>
      </c>
      <c r="H289" s="6">
        <v>-1</v>
      </c>
    </row>
    <row r="290" spans="1:8" customFormat="1" x14ac:dyDescent="0.25">
      <c r="A290" t="s">
        <v>371</v>
      </c>
      <c r="B290" t="s">
        <v>372</v>
      </c>
      <c r="C290" s="1">
        <v>44622.739583333336</v>
      </c>
      <c r="D290" t="s">
        <v>560</v>
      </c>
      <c r="E290" t="s">
        <v>671</v>
      </c>
      <c r="F290">
        <v>2.2599999999999998</v>
      </c>
      <c r="G290" t="s">
        <v>461</v>
      </c>
      <c r="H290" s="6">
        <v>1.23</v>
      </c>
    </row>
    <row r="291" spans="1:8" customFormat="1" x14ac:dyDescent="0.25">
      <c r="A291" t="s">
        <v>64</v>
      </c>
      <c r="B291" t="s">
        <v>81</v>
      </c>
      <c r="C291" s="1">
        <v>44622.75</v>
      </c>
      <c r="D291" t="s">
        <v>672</v>
      </c>
      <c r="E291" t="s">
        <v>673</v>
      </c>
      <c r="F291">
        <v>2.87</v>
      </c>
      <c r="G291" t="s">
        <v>460</v>
      </c>
      <c r="H291" s="6">
        <v>-1</v>
      </c>
    </row>
    <row r="292" spans="1:8" customFormat="1" x14ac:dyDescent="0.25">
      <c r="A292" t="s">
        <v>64</v>
      </c>
      <c r="B292" t="s">
        <v>213</v>
      </c>
      <c r="C292" s="1">
        <v>44622.770833333336</v>
      </c>
      <c r="D292" t="s">
        <v>225</v>
      </c>
      <c r="E292" t="s">
        <v>674</v>
      </c>
      <c r="F292">
        <v>2.1800000000000002</v>
      </c>
      <c r="G292" t="s">
        <v>461</v>
      </c>
      <c r="H292" s="6">
        <v>1.1599999999999999</v>
      </c>
    </row>
    <row r="293" spans="1:8" customFormat="1" x14ac:dyDescent="0.25">
      <c r="A293" t="s">
        <v>514</v>
      </c>
      <c r="B293" t="s">
        <v>407</v>
      </c>
      <c r="C293" s="1">
        <v>44622.8125</v>
      </c>
      <c r="D293" t="s">
        <v>516</v>
      </c>
      <c r="E293" t="s">
        <v>675</v>
      </c>
      <c r="F293">
        <v>2.2400000000000002</v>
      </c>
      <c r="G293" t="s">
        <v>461</v>
      </c>
      <c r="H293" s="6">
        <v>1.22</v>
      </c>
    </row>
    <row r="294" spans="1:8" customFormat="1" x14ac:dyDescent="0.25">
      <c r="A294" t="s">
        <v>114</v>
      </c>
      <c r="B294" t="s">
        <v>342</v>
      </c>
      <c r="C294" s="1">
        <v>44622.822916666664</v>
      </c>
      <c r="D294" t="s">
        <v>366</v>
      </c>
      <c r="E294" t="s">
        <v>676</v>
      </c>
      <c r="F294">
        <v>1.61</v>
      </c>
      <c r="G294" t="s">
        <v>460</v>
      </c>
      <c r="H294" s="6">
        <v>-1</v>
      </c>
    </row>
    <row r="295" spans="1:8" customFormat="1" x14ac:dyDescent="0.25">
      <c r="A295" t="s">
        <v>114</v>
      </c>
      <c r="B295" t="s">
        <v>342</v>
      </c>
      <c r="C295" s="1">
        <v>44622.822916666664</v>
      </c>
      <c r="D295" t="s">
        <v>365</v>
      </c>
      <c r="E295" t="s">
        <v>677</v>
      </c>
      <c r="F295">
        <v>1.9</v>
      </c>
      <c r="G295" t="s">
        <v>461</v>
      </c>
      <c r="H295" s="6">
        <v>0.88</v>
      </c>
    </row>
    <row r="296" spans="1:8" customFormat="1" x14ac:dyDescent="0.25">
      <c r="A296" t="s">
        <v>114</v>
      </c>
      <c r="B296" t="s">
        <v>342</v>
      </c>
      <c r="C296" s="1">
        <v>44622.822916666664</v>
      </c>
      <c r="D296" t="s">
        <v>344</v>
      </c>
      <c r="E296" t="s">
        <v>678</v>
      </c>
      <c r="F296">
        <v>1.71</v>
      </c>
      <c r="G296" t="s">
        <v>461</v>
      </c>
      <c r="H296" s="6">
        <v>0.7</v>
      </c>
    </row>
    <row r="297" spans="1:8" customFormat="1" x14ac:dyDescent="0.25">
      <c r="A297" t="s">
        <v>118</v>
      </c>
      <c r="B297" t="s">
        <v>206</v>
      </c>
      <c r="C297" s="1">
        <v>44622.833333333336</v>
      </c>
      <c r="D297" t="s">
        <v>207</v>
      </c>
      <c r="E297" t="s">
        <v>562</v>
      </c>
      <c r="F297">
        <v>1.69</v>
      </c>
      <c r="G297" t="s">
        <v>461</v>
      </c>
      <c r="H297" s="6">
        <v>0.68</v>
      </c>
    </row>
    <row r="298" spans="1:8" customFormat="1" x14ac:dyDescent="0.25">
      <c r="A298" t="s">
        <v>448</v>
      </c>
      <c r="B298" t="s">
        <v>441</v>
      </c>
      <c r="C298" s="1">
        <v>44622.833333333336</v>
      </c>
      <c r="D298" t="s">
        <v>679</v>
      </c>
      <c r="E298" t="s">
        <v>449</v>
      </c>
      <c r="F298">
        <v>1.99</v>
      </c>
      <c r="G298" t="s">
        <v>461</v>
      </c>
      <c r="H298" s="6">
        <v>0.97</v>
      </c>
    </row>
    <row r="299" spans="1:8" customFormat="1" x14ac:dyDescent="0.25">
      <c r="A299" t="s">
        <v>440</v>
      </c>
      <c r="B299" t="s">
        <v>441</v>
      </c>
      <c r="C299" s="1">
        <v>44622.875</v>
      </c>
      <c r="D299" t="s">
        <v>451</v>
      </c>
      <c r="E299" t="s">
        <v>680</v>
      </c>
      <c r="F299">
        <v>1.79</v>
      </c>
      <c r="G299" t="s">
        <v>461</v>
      </c>
      <c r="H299" s="6">
        <v>0.77</v>
      </c>
    </row>
    <row r="300" spans="1:8" customFormat="1" x14ac:dyDescent="0.25">
      <c r="A300" t="s">
        <v>564</v>
      </c>
      <c r="B300" t="s">
        <v>565</v>
      </c>
      <c r="C300" s="1">
        <v>44622.875</v>
      </c>
      <c r="D300" t="s">
        <v>569</v>
      </c>
      <c r="E300" t="s">
        <v>681</v>
      </c>
      <c r="F300">
        <v>1.73</v>
      </c>
      <c r="G300" t="s">
        <v>461</v>
      </c>
      <c r="H300" s="6">
        <v>0.73</v>
      </c>
    </row>
    <row r="301" spans="1:8" customFormat="1" x14ac:dyDescent="0.25">
      <c r="A301" t="s">
        <v>564</v>
      </c>
      <c r="B301" t="s">
        <v>565</v>
      </c>
      <c r="C301" s="1">
        <v>44622.885416666664</v>
      </c>
      <c r="D301" t="s">
        <v>682</v>
      </c>
      <c r="E301" t="s">
        <v>566</v>
      </c>
      <c r="F301">
        <v>1.67</v>
      </c>
      <c r="G301" t="s">
        <v>461</v>
      </c>
      <c r="H301" s="6">
        <v>0.67</v>
      </c>
    </row>
    <row r="302" spans="1:8" customFormat="1" x14ac:dyDescent="0.25">
      <c r="A302" t="s">
        <v>448</v>
      </c>
      <c r="B302" t="s">
        <v>441</v>
      </c>
      <c r="C302" s="1">
        <v>44622.958333333336</v>
      </c>
      <c r="D302" t="s">
        <v>450</v>
      </c>
      <c r="E302" t="s">
        <v>584</v>
      </c>
      <c r="F302">
        <v>1.9</v>
      </c>
      <c r="G302" t="s">
        <v>461</v>
      </c>
      <c r="H302" s="6">
        <v>0.88</v>
      </c>
    </row>
    <row r="303" spans="1:8" customFormat="1" x14ac:dyDescent="0.25">
      <c r="A303" t="s">
        <v>126</v>
      </c>
      <c r="B303" t="s">
        <v>656</v>
      </c>
      <c r="C303" s="1">
        <v>44623.045138888891</v>
      </c>
      <c r="D303" t="s">
        <v>683</v>
      </c>
      <c r="E303" t="s">
        <v>684</v>
      </c>
      <c r="F303">
        <v>1.8</v>
      </c>
      <c r="G303" t="s">
        <v>460</v>
      </c>
      <c r="H303" s="6">
        <v>-1</v>
      </c>
    </row>
    <row r="304" spans="1:8" customFormat="1" x14ac:dyDescent="0.25">
      <c r="A304" t="s">
        <v>448</v>
      </c>
      <c r="B304" t="s">
        <v>441</v>
      </c>
      <c r="C304" s="1">
        <v>44623.083333333336</v>
      </c>
      <c r="D304" t="s">
        <v>685</v>
      </c>
      <c r="E304" t="s">
        <v>686</v>
      </c>
      <c r="F304">
        <v>1.77</v>
      </c>
      <c r="G304" t="s">
        <v>461</v>
      </c>
      <c r="H304" s="6">
        <v>0.75</v>
      </c>
    </row>
    <row r="305" spans="1:8" customFormat="1" x14ac:dyDescent="0.25">
      <c r="A305" t="s">
        <v>126</v>
      </c>
      <c r="B305" t="s">
        <v>127</v>
      </c>
      <c r="C305" s="1">
        <v>44623.125</v>
      </c>
      <c r="D305" t="s">
        <v>454</v>
      </c>
      <c r="E305" t="s">
        <v>687</v>
      </c>
      <c r="F305">
        <v>1.58</v>
      </c>
      <c r="G305" t="s">
        <v>460</v>
      </c>
      <c r="H305" s="6">
        <v>-1</v>
      </c>
    </row>
    <row r="306" spans="1:8" customFormat="1" x14ac:dyDescent="0.25">
      <c r="A306" t="s">
        <v>126</v>
      </c>
      <c r="B306" t="s">
        <v>656</v>
      </c>
      <c r="C306" s="1">
        <v>44623.128472222219</v>
      </c>
      <c r="D306" t="s">
        <v>688</v>
      </c>
      <c r="E306" t="s">
        <v>689</v>
      </c>
      <c r="F306">
        <v>1.56</v>
      </c>
      <c r="G306" t="s">
        <v>460</v>
      </c>
      <c r="H306" s="6">
        <v>-1</v>
      </c>
    </row>
    <row r="307" spans="1:8" customFormat="1" x14ac:dyDescent="0.25">
      <c r="A307" t="s">
        <v>44</v>
      </c>
      <c r="B307" t="s">
        <v>38</v>
      </c>
      <c r="C307" s="1">
        <v>44623.541666666664</v>
      </c>
      <c r="D307" t="s">
        <v>690</v>
      </c>
      <c r="E307" t="s">
        <v>691</v>
      </c>
      <c r="F307">
        <v>1.63</v>
      </c>
      <c r="G307" t="s">
        <v>460</v>
      </c>
      <c r="H307" s="6">
        <v>-1</v>
      </c>
    </row>
    <row r="308" spans="1:8" customFormat="1" x14ac:dyDescent="0.25">
      <c r="A308" t="s">
        <v>17</v>
      </c>
      <c r="B308" t="s">
        <v>18</v>
      </c>
      <c r="C308" s="1">
        <v>44623.670138888891</v>
      </c>
      <c r="D308" t="s">
        <v>692</v>
      </c>
      <c r="E308" t="s">
        <v>693</v>
      </c>
      <c r="F308">
        <v>1.98</v>
      </c>
      <c r="G308" t="s">
        <v>460</v>
      </c>
      <c r="H308" s="6">
        <v>-1</v>
      </c>
    </row>
    <row r="309" spans="1:8" customFormat="1" x14ac:dyDescent="0.25">
      <c r="A309" t="s">
        <v>514</v>
      </c>
      <c r="B309" t="s">
        <v>407</v>
      </c>
      <c r="C309" s="1">
        <v>44623.8125</v>
      </c>
      <c r="D309" t="s">
        <v>694</v>
      </c>
      <c r="E309" t="s">
        <v>695</v>
      </c>
      <c r="F309">
        <v>1.63</v>
      </c>
      <c r="G309" t="s">
        <v>460</v>
      </c>
      <c r="H309" s="6">
        <v>-1</v>
      </c>
    </row>
    <row r="310" spans="1:8" customFormat="1" x14ac:dyDescent="0.25">
      <c r="A310" t="s">
        <v>126</v>
      </c>
      <c r="B310" t="s">
        <v>656</v>
      </c>
      <c r="C310" s="1">
        <v>44624.128472222219</v>
      </c>
      <c r="D310" t="s">
        <v>696</v>
      </c>
      <c r="E310" t="s">
        <v>697</v>
      </c>
      <c r="F310">
        <v>1.53</v>
      </c>
      <c r="G310" t="s">
        <v>461</v>
      </c>
      <c r="H310" s="6">
        <v>0.52</v>
      </c>
    </row>
    <row r="311" spans="1:8" customFormat="1" x14ac:dyDescent="0.25">
      <c r="A311" t="s">
        <v>160</v>
      </c>
      <c r="B311" t="s">
        <v>161</v>
      </c>
      <c r="C311" s="1">
        <v>44624.479166666664</v>
      </c>
      <c r="D311" t="s">
        <v>698</v>
      </c>
      <c r="E311" t="s">
        <v>162</v>
      </c>
      <c r="F311">
        <v>1.95</v>
      </c>
      <c r="G311" t="s">
        <v>461</v>
      </c>
      <c r="H311" s="6">
        <v>0.93</v>
      </c>
    </row>
    <row r="312" spans="1:8" customFormat="1" x14ac:dyDescent="0.25">
      <c r="A312" t="s">
        <v>149</v>
      </c>
      <c r="B312" t="s">
        <v>699</v>
      </c>
      <c r="C312" s="1">
        <v>44624.479166666664</v>
      </c>
      <c r="D312" t="s">
        <v>700</v>
      </c>
      <c r="E312" t="s">
        <v>701</v>
      </c>
      <c r="F312">
        <v>2.14</v>
      </c>
      <c r="G312" t="s">
        <v>461</v>
      </c>
      <c r="H312" s="6">
        <v>1.1200000000000001</v>
      </c>
    </row>
    <row r="313" spans="1:8" customFormat="1" x14ac:dyDescent="0.25">
      <c r="A313" t="s">
        <v>9</v>
      </c>
      <c r="B313" t="s">
        <v>10</v>
      </c>
      <c r="C313" s="1">
        <v>44624.541666666664</v>
      </c>
      <c r="D313" t="s">
        <v>555</v>
      </c>
      <c r="E313" t="s">
        <v>597</v>
      </c>
      <c r="F313">
        <v>1.76</v>
      </c>
      <c r="G313" t="s">
        <v>461</v>
      </c>
      <c r="H313" s="6">
        <v>0.74</v>
      </c>
    </row>
    <row r="314" spans="1:8" customFormat="1" x14ac:dyDescent="0.25">
      <c r="A314" t="s">
        <v>9</v>
      </c>
      <c r="B314" t="s">
        <v>10</v>
      </c>
      <c r="C314" s="1">
        <v>44624.541666666664</v>
      </c>
      <c r="D314" t="s">
        <v>702</v>
      </c>
      <c r="E314" t="s">
        <v>15</v>
      </c>
      <c r="F314">
        <v>1.6</v>
      </c>
      <c r="G314" t="s">
        <v>461</v>
      </c>
      <c r="H314" s="6">
        <v>0.59</v>
      </c>
    </row>
    <row r="315" spans="1:8" customFormat="1" x14ac:dyDescent="0.25">
      <c r="A315" t="s">
        <v>9</v>
      </c>
      <c r="B315" t="s">
        <v>10</v>
      </c>
      <c r="C315" s="1">
        <v>44624.541666666664</v>
      </c>
      <c r="D315" t="s">
        <v>12</v>
      </c>
      <c r="E315" t="s">
        <v>13</v>
      </c>
      <c r="F315">
        <v>1.53</v>
      </c>
      <c r="G315" t="s">
        <v>461</v>
      </c>
      <c r="H315" s="6">
        <v>0.52</v>
      </c>
    </row>
    <row r="316" spans="1:8" customFormat="1" x14ac:dyDescent="0.25">
      <c r="A316" t="s">
        <v>9</v>
      </c>
      <c r="B316" t="s">
        <v>10</v>
      </c>
      <c r="C316" s="1">
        <v>44624.541666666664</v>
      </c>
      <c r="D316" t="s">
        <v>594</v>
      </c>
      <c r="E316" t="s">
        <v>703</v>
      </c>
      <c r="F316">
        <v>1.8</v>
      </c>
      <c r="G316" t="s">
        <v>460</v>
      </c>
      <c r="H316" s="6">
        <v>-1</v>
      </c>
    </row>
    <row r="317" spans="1:8" customFormat="1" x14ac:dyDescent="0.25">
      <c r="A317" t="s">
        <v>385</v>
      </c>
      <c r="B317" t="s">
        <v>386</v>
      </c>
      <c r="C317" s="1">
        <v>44624.583333333336</v>
      </c>
      <c r="D317" t="s">
        <v>704</v>
      </c>
      <c r="E317" t="s">
        <v>705</v>
      </c>
      <c r="F317">
        <v>2.5499999999999998</v>
      </c>
      <c r="G317" t="s">
        <v>460</v>
      </c>
      <c r="H317" s="6">
        <v>-1</v>
      </c>
    </row>
    <row r="318" spans="1:8" customFormat="1" x14ac:dyDescent="0.25">
      <c r="A318" t="s">
        <v>706</v>
      </c>
      <c r="B318" t="s">
        <v>38</v>
      </c>
      <c r="C318" s="1">
        <v>44624.583333333336</v>
      </c>
      <c r="D318" t="s">
        <v>707</v>
      </c>
      <c r="E318" t="s">
        <v>708</v>
      </c>
      <c r="F318">
        <v>1.65</v>
      </c>
      <c r="G318" t="s">
        <v>460</v>
      </c>
      <c r="H318" s="6">
        <v>-1</v>
      </c>
    </row>
    <row r="319" spans="1:8" customFormat="1" x14ac:dyDescent="0.25">
      <c r="A319" t="s">
        <v>184</v>
      </c>
      <c r="B319" t="s">
        <v>185</v>
      </c>
      <c r="C319" s="1">
        <v>44624.625</v>
      </c>
      <c r="D319" t="s">
        <v>258</v>
      </c>
      <c r="E319" t="s">
        <v>709</v>
      </c>
      <c r="F319">
        <v>1.58</v>
      </c>
      <c r="G319" t="s">
        <v>461</v>
      </c>
      <c r="H319" s="6">
        <v>0.56999999999999995</v>
      </c>
    </row>
    <row r="320" spans="1:8" customFormat="1" x14ac:dyDescent="0.25">
      <c r="A320" t="s">
        <v>47</v>
      </c>
      <c r="B320" t="s">
        <v>140</v>
      </c>
      <c r="C320" s="1">
        <v>44624.645833333336</v>
      </c>
      <c r="D320" t="s">
        <v>154</v>
      </c>
      <c r="E320" t="s">
        <v>145</v>
      </c>
      <c r="F320">
        <v>1.88</v>
      </c>
      <c r="G320" t="s">
        <v>460</v>
      </c>
      <c r="H320" s="6">
        <v>-1</v>
      </c>
    </row>
    <row r="321" spans="1:8" customFormat="1" x14ac:dyDescent="0.25">
      <c r="A321" t="s">
        <v>104</v>
      </c>
      <c r="B321" t="s">
        <v>105</v>
      </c>
      <c r="C321" s="1">
        <v>44624.708333333336</v>
      </c>
      <c r="D321" t="s">
        <v>401</v>
      </c>
      <c r="E321" t="s">
        <v>710</v>
      </c>
      <c r="F321">
        <v>1.76</v>
      </c>
      <c r="G321" t="s">
        <v>461</v>
      </c>
      <c r="H321" s="6">
        <v>0.74</v>
      </c>
    </row>
    <row r="322" spans="1:8" customFormat="1" x14ac:dyDescent="0.25">
      <c r="A322" t="s">
        <v>149</v>
      </c>
      <c r="B322" t="s">
        <v>157</v>
      </c>
      <c r="C322" s="1">
        <v>44624.708333333336</v>
      </c>
      <c r="D322" t="s">
        <v>525</v>
      </c>
      <c r="E322" t="s">
        <v>711</v>
      </c>
      <c r="F322">
        <v>1.81</v>
      </c>
      <c r="G322" t="s">
        <v>461</v>
      </c>
      <c r="H322" s="6">
        <v>0.79</v>
      </c>
    </row>
    <row r="323" spans="1:8" customFormat="1" x14ac:dyDescent="0.25">
      <c r="A323" t="s">
        <v>100</v>
      </c>
      <c r="B323" t="s">
        <v>101</v>
      </c>
      <c r="C323" s="1">
        <v>44624.715277777781</v>
      </c>
      <c r="D323" t="s">
        <v>712</v>
      </c>
      <c r="E323" t="s">
        <v>713</v>
      </c>
      <c r="F323">
        <v>2.5</v>
      </c>
      <c r="G323" t="s">
        <v>460</v>
      </c>
      <c r="H323" s="6">
        <v>-1</v>
      </c>
    </row>
    <row r="324" spans="1:8" customFormat="1" x14ac:dyDescent="0.25">
      <c r="A324" t="s">
        <v>100</v>
      </c>
      <c r="B324" t="s">
        <v>101</v>
      </c>
      <c r="C324" s="1">
        <v>44624.729166666664</v>
      </c>
      <c r="D324" t="s">
        <v>254</v>
      </c>
      <c r="E324" t="s">
        <v>714</v>
      </c>
      <c r="F324">
        <v>2.42</v>
      </c>
      <c r="G324" t="s">
        <v>460</v>
      </c>
      <c r="H324" s="6">
        <v>-1</v>
      </c>
    </row>
    <row r="325" spans="1:8" customFormat="1" x14ac:dyDescent="0.25">
      <c r="A325" t="s">
        <v>100</v>
      </c>
      <c r="B325" t="s">
        <v>101</v>
      </c>
      <c r="C325" s="1">
        <v>44624.729166666664</v>
      </c>
      <c r="D325" t="s">
        <v>715</v>
      </c>
      <c r="E325" t="s">
        <v>716</v>
      </c>
      <c r="F325">
        <v>2.1800000000000002</v>
      </c>
      <c r="G325" t="s">
        <v>461</v>
      </c>
      <c r="H325" s="6">
        <v>1.1599999999999999</v>
      </c>
    </row>
    <row r="326" spans="1:8" customFormat="1" x14ac:dyDescent="0.25">
      <c r="A326" t="s">
        <v>64</v>
      </c>
      <c r="B326" t="s">
        <v>65</v>
      </c>
      <c r="C326" s="1">
        <v>44624.729166666664</v>
      </c>
      <c r="D326" t="s">
        <v>717</v>
      </c>
      <c r="E326" t="s">
        <v>718</v>
      </c>
      <c r="F326">
        <v>2.1</v>
      </c>
      <c r="G326" t="s">
        <v>460</v>
      </c>
      <c r="H326" s="6">
        <v>-1</v>
      </c>
    </row>
    <row r="327" spans="1:8" customFormat="1" x14ac:dyDescent="0.25">
      <c r="A327" t="s">
        <v>77</v>
      </c>
      <c r="B327" t="s">
        <v>78</v>
      </c>
      <c r="C327" s="1">
        <v>44624.75</v>
      </c>
      <c r="D327" t="s">
        <v>719</v>
      </c>
      <c r="E327" t="s">
        <v>720</v>
      </c>
      <c r="F327">
        <v>1.75</v>
      </c>
      <c r="G327" t="s">
        <v>460</v>
      </c>
      <c r="H327" s="6">
        <v>-1</v>
      </c>
    </row>
    <row r="328" spans="1:8" customFormat="1" x14ac:dyDescent="0.25">
      <c r="A328" t="s">
        <v>77</v>
      </c>
      <c r="B328" t="s">
        <v>78</v>
      </c>
      <c r="C328" s="1">
        <v>44624.75</v>
      </c>
      <c r="D328" t="s">
        <v>616</v>
      </c>
      <c r="E328" t="s">
        <v>84</v>
      </c>
      <c r="F328">
        <v>1.51</v>
      </c>
      <c r="G328" t="s">
        <v>460</v>
      </c>
      <c r="H328" s="6">
        <v>-1</v>
      </c>
    </row>
    <row r="329" spans="1:8" customFormat="1" x14ac:dyDescent="0.25">
      <c r="A329" t="s">
        <v>77</v>
      </c>
      <c r="B329" t="s">
        <v>78</v>
      </c>
      <c r="C329" s="1">
        <v>44624.75</v>
      </c>
      <c r="D329" t="s">
        <v>721</v>
      </c>
      <c r="E329" t="s">
        <v>722</v>
      </c>
      <c r="F329">
        <v>1.78</v>
      </c>
      <c r="G329" t="s">
        <v>460</v>
      </c>
      <c r="H329" s="6">
        <v>-1</v>
      </c>
    </row>
    <row r="330" spans="1:8" customFormat="1" x14ac:dyDescent="0.25">
      <c r="A330" t="s">
        <v>514</v>
      </c>
      <c r="B330" t="s">
        <v>613</v>
      </c>
      <c r="C330" s="1">
        <v>44624.770833333336</v>
      </c>
      <c r="D330" t="s">
        <v>723</v>
      </c>
      <c r="E330" t="s">
        <v>724</v>
      </c>
      <c r="F330">
        <v>1.89</v>
      </c>
      <c r="G330" t="s">
        <v>460</v>
      </c>
      <c r="H330" s="6">
        <v>-1</v>
      </c>
    </row>
    <row r="331" spans="1:8" customFormat="1" x14ac:dyDescent="0.25">
      <c r="A331" t="s">
        <v>70</v>
      </c>
      <c r="B331" t="s">
        <v>74</v>
      </c>
      <c r="C331" s="1">
        <v>44624.791666666664</v>
      </c>
      <c r="D331" t="s">
        <v>725</v>
      </c>
      <c r="E331" t="s">
        <v>477</v>
      </c>
      <c r="F331">
        <v>2</v>
      </c>
      <c r="G331" t="s">
        <v>460</v>
      </c>
      <c r="H331" s="6">
        <v>-1</v>
      </c>
    </row>
    <row r="332" spans="1:8" customFormat="1" x14ac:dyDescent="0.25">
      <c r="A332" t="s">
        <v>92</v>
      </c>
      <c r="B332" t="s">
        <v>93</v>
      </c>
      <c r="C332" s="1">
        <v>44624.791666666664</v>
      </c>
      <c r="D332" t="s">
        <v>726</v>
      </c>
      <c r="E332" t="s">
        <v>727</v>
      </c>
      <c r="F332">
        <v>3</v>
      </c>
      <c r="G332" t="s">
        <v>460</v>
      </c>
      <c r="H332" s="6">
        <v>-1</v>
      </c>
    </row>
    <row r="333" spans="1:8" customFormat="1" x14ac:dyDescent="0.25">
      <c r="A333" t="s">
        <v>92</v>
      </c>
      <c r="B333" t="s">
        <v>93</v>
      </c>
      <c r="C333" s="1">
        <v>44624.791666666664</v>
      </c>
      <c r="D333" t="s">
        <v>97</v>
      </c>
      <c r="E333" t="s">
        <v>94</v>
      </c>
      <c r="F333">
        <v>2.56</v>
      </c>
      <c r="G333" t="s">
        <v>460</v>
      </c>
      <c r="H333" s="6">
        <v>-1</v>
      </c>
    </row>
    <row r="334" spans="1:8" customFormat="1" x14ac:dyDescent="0.25">
      <c r="A334" t="s">
        <v>92</v>
      </c>
      <c r="B334" t="s">
        <v>93</v>
      </c>
      <c r="C334" s="1">
        <v>44624.791666666664</v>
      </c>
      <c r="D334" t="s">
        <v>728</v>
      </c>
      <c r="E334" t="s">
        <v>98</v>
      </c>
      <c r="F334">
        <v>1.99</v>
      </c>
      <c r="G334" t="s">
        <v>460</v>
      </c>
      <c r="H334" s="6">
        <v>-1</v>
      </c>
    </row>
    <row r="335" spans="1:8" customFormat="1" x14ac:dyDescent="0.25">
      <c r="A335" t="s">
        <v>92</v>
      </c>
      <c r="B335" t="s">
        <v>93</v>
      </c>
      <c r="C335" s="1">
        <v>44624.791666666664</v>
      </c>
      <c r="D335" t="s">
        <v>729</v>
      </c>
      <c r="E335" t="s">
        <v>730</v>
      </c>
      <c r="F335">
        <v>2.68</v>
      </c>
      <c r="G335" t="s">
        <v>461</v>
      </c>
      <c r="H335" s="6">
        <v>1.65</v>
      </c>
    </row>
    <row r="336" spans="1:8" customFormat="1" x14ac:dyDescent="0.25">
      <c r="A336" t="s">
        <v>422</v>
      </c>
      <c r="B336" t="s">
        <v>423</v>
      </c>
      <c r="C336" s="1">
        <v>44624.791666666664</v>
      </c>
      <c r="D336" t="s">
        <v>425</v>
      </c>
      <c r="E336" t="s">
        <v>534</v>
      </c>
      <c r="F336">
        <v>1.71</v>
      </c>
      <c r="G336" t="s">
        <v>461</v>
      </c>
      <c r="H336" s="6">
        <v>0.7</v>
      </c>
    </row>
    <row r="337" spans="1:8" customFormat="1" x14ac:dyDescent="0.25">
      <c r="A337" t="s">
        <v>92</v>
      </c>
      <c r="B337" t="s">
        <v>93</v>
      </c>
      <c r="C337" s="1">
        <v>44624.791666666664</v>
      </c>
      <c r="D337" t="s">
        <v>731</v>
      </c>
      <c r="E337" t="s">
        <v>732</v>
      </c>
      <c r="F337">
        <v>2.72</v>
      </c>
      <c r="G337" t="s">
        <v>461</v>
      </c>
      <c r="H337" s="6">
        <v>1.69</v>
      </c>
    </row>
    <row r="338" spans="1:8" customFormat="1" x14ac:dyDescent="0.25">
      <c r="A338" t="s">
        <v>371</v>
      </c>
      <c r="B338" t="s">
        <v>372</v>
      </c>
      <c r="C338" s="1">
        <v>44624.822916666664</v>
      </c>
      <c r="D338" t="s">
        <v>405</v>
      </c>
      <c r="E338" t="s">
        <v>733</v>
      </c>
      <c r="F338">
        <v>2.02</v>
      </c>
      <c r="G338" t="s">
        <v>461</v>
      </c>
      <c r="H338" s="6">
        <v>1</v>
      </c>
    </row>
    <row r="339" spans="1:8" customFormat="1" x14ac:dyDescent="0.25">
      <c r="A339" t="s">
        <v>188</v>
      </c>
      <c r="B339" t="s">
        <v>269</v>
      </c>
      <c r="C339" s="1">
        <v>44624.822916666664</v>
      </c>
      <c r="D339" t="s">
        <v>734</v>
      </c>
      <c r="E339" t="s">
        <v>357</v>
      </c>
      <c r="F339">
        <v>1.88</v>
      </c>
      <c r="G339" t="s">
        <v>460</v>
      </c>
      <c r="H339" s="6">
        <v>-1</v>
      </c>
    </row>
    <row r="340" spans="1:8" customFormat="1" x14ac:dyDescent="0.25">
      <c r="A340" t="s">
        <v>114</v>
      </c>
      <c r="B340" t="s">
        <v>269</v>
      </c>
      <c r="C340" s="1">
        <v>44624.822916666664</v>
      </c>
      <c r="D340" t="s">
        <v>635</v>
      </c>
      <c r="E340" t="s">
        <v>735</v>
      </c>
      <c r="F340">
        <v>1.65</v>
      </c>
      <c r="G340" t="s">
        <v>461</v>
      </c>
      <c r="H340" s="6">
        <v>0.64</v>
      </c>
    </row>
    <row r="341" spans="1:8" customFormat="1" x14ac:dyDescent="0.25">
      <c r="A341" t="s">
        <v>202</v>
      </c>
      <c r="B341" t="s">
        <v>426</v>
      </c>
      <c r="C341" s="1">
        <v>44624.822916666664</v>
      </c>
      <c r="D341" t="s">
        <v>736</v>
      </c>
      <c r="E341" t="s">
        <v>737</v>
      </c>
      <c r="F341">
        <v>3</v>
      </c>
      <c r="G341" t="s">
        <v>460</v>
      </c>
      <c r="H341" s="6">
        <v>-1</v>
      </c>
    </row>
    <row r="342" spans="1:8" customFormat="1" x14ac:dyDescent="0.25">
      <c r="A342" t="s">
        <v>118</v>
      </c>
      <c r="B342" t="s">
        <v>119</v>
      </c>
      <c r="C342" s="1">
        <v>44624.833333333336</v>
      </c>
      <c r="D342" t="s">
        <v>506</v>
      </c>
      <c r="E342" t="s">
        <v>120</v>
      </c>
      <c r="F342">
        <v>1.61</v>
      </c>
      <c r="G342" t="s">
        <v>461</v>
      </c>
      <c r="H342" s="6">
        <v>0.6</v>
      </c>
    </row>
    <row r="343" spans="1:8" customFormat="1" x14ac:dyDescent="0.25">
      <c r="A343" t="s">
        <v>77</v>
      </c>
      <c r="B343" t="s">
        <v>435</v>
      </c>
      <c r="C343" s="1">
        <v>44624.833333333336</v>
      </c>
      <c r="D343" t="s">
        <v>738</v>
      </c>
      <c r="E343" t="s">
        <v>739</v>
      </c>
      <c r="F343">
        <v>2.16</v>
      </c>
      <c r="G343" t="s">
        <v>460</v>
      </c>
      <c r="H343" s="6">
        <v>-1</v>
      </c>
    </row>
    <row r="344" spans="1:8" customFormat="1" x14ac:dyDescent="0.25">
      <c r="A344" t="s">
        <v>118</v>
      </c>
      <c r="B344" t="s">
        <v>206</v>
      </c>
      <c r="C344" s="1">
        <v>44624.833333333336</v>
      </c>
      <c r="D344" t="s">
        <v>740</v>
      </c>
      <c r="E344" t="s">
        <v>741</v>
      </c>
      <c r="F344">
        <v>1.57</v>
      </c>
      <c r="G344" t="s">
        <v>461</v>
      </c>
      <c r="H344" s="6">
        <v>0.56000000000000005</v>
      </c>
    </row>
    <row r="345" spans="1:8" customFormat="1" x14ac:dyDescent="0.25">
      <c r="A345" t="s">
        <v>122</v>
      </c>
      <c r="B345" t="s">
        <v>123</v>
      </c>
      <c r="C345" s="1">
        <v>44624.84375</v>
      </c>
      <c r="D345" t="s">
        <v>580</v>
      </c>
      <c r="E345" t="s">
        <v>570</v>
      </c>
      <c r="F345">
        <v>1.77</v>
      </c>
      <c r="G345" t="s">
        <v>461</v>
      </c>
      <c r="H345" s="6">
        <v>0.75</v>
      </c>
    </row>
    <row r="346" spans="1:8" customFormat="1" x14ac:dyDescent="0.25">
      <c r="A346" t="s">
        <v>104</v>
      </c>
      <c r="C346" s="1">
        <v>44625</v>
      </c>
      <c r="D346" t="s">
        <v>866</v>
      </c>
      <c r="E346" t="s">
        <v>867</v>
      </c>
      <c r="F346">
        <v>1.94</v>
      </c>
      <c r="G346" t="s">
        <v>461</v>
      </c>
      <c r="H346" s="6">
        <v>0.06</v>
      </c>
    </row>
    <row r="347" spans="1:8" customFormat="1" x14ac:dyDescent="0.25">
      <c r="A347" t="s">
        <v>126</v>
      </c>
      <c r="B347" t="s">
        <v>127</v>
      </c>
      <c r="C347" s="1">
        <v>44625.041666666664</v>
      </c>
      <c r="D347" t="s">
        <v>128</v>
      </c>
      <c r="E347" t="s">
        <v>459</v>
      </c>
      <c r="F347">
        <v>1.71</v>
      </c>
      <c r="G347" t="s">
        <v>461</v>
      </c>
      <c r="H347" s="6">
        <v>0.7</v>
      </c>
    </row>
    <row r="348" spans="1:8" customFormat="1" x14ac:dyDescent="0.25">
      <c r="A348" t="s">
        <v>132</v>
      </c>
      <c r="B348" t="s">
        <v>133</v>
      </c>
      <c r="C348" s="1">
        <v>44625.170138888891</v>
      </c>
      <c r="D348" t="s">
        <v>745</v>
      </c>
      <c r="E348" t="s">
        <v>134</v>
      </c>
      <c r="F348">
        <v>2.16</v>
      </c>
      <c r="G348" t="s">
        <v>460</v>
      </c>
      <c r="H348" s="6">
        <v>-1</v>
      </c>
    </row>
    <row r="349" spans="1:8" customFormat="1" x14ac:dyDescent="0.25">
      <c r="A349" t="s">
        <v>47</v>
      </c>
      <c r="B349" t="s">
        <v>140</v>
      </c>
      <c r="C349" s="1">
        <v>44625.375</v>
      </c>
      <c r="D349" t="s">
        <v>746</v>
      </c>
      <c r="E349" t="s">
        <v>143</v>
      </c>
      <c r="F349">
        <v>3.1</v>
      </c>
      <c r="G349" t="s">
        <v>461</v>
      </c>
      <c r="H349" s="6">
        <v>2.06</v>
      </c>
    </row>
    <row r="350" spans="1:8" customFormat="1" x14ac:dyDescent="0.25">
      <c r="A350" t="s">
        <v>47</v>
      </c>
      <c r="B350" t="s">
        <v>140</v>
      </c>
      <c r="C350" s="1">
        <v>44625.375</v>
      </c>
      <c r="D350" t="s">
        <v>146</v>
      </c>
      <c r="E350" t="s">
        <v>147</v>
      </c>
      <c r="F350">
        <v>1.63</v>
      </c>
      <c r="G350" t="s">
        <v>461</v>
      </c>
      <c r="H350" s="6">
        <v>0.62</v>
      </c>
    </row>
    <row r="351" spans="1:8" customFormat="1" x14ac:dyDescent="0.25">
      <c r="A351" t="s">
        <v>47</v>
      </c>
      <c r="B351" t="s">
        <v>140</v>
      </c>
      <c r="C351" s="1">
        <v>44625.375</v>
      </c>
      <c r="D351" t="s">
        <v>747</v>
      </c>
      <c r="E351" t="s">
        <v>153</v>
      </c>
      <c r="F351">
        <v>2.1</v>
      </c>
      <c r="G351" t="s">
        <v>460</v>
      </c>
      <c r="H351" s="6">
        <v>-1</v>
      </c>
    </row>
    <row r="352" spans="1:8" customFormat="1" x14ac:dyDescent="0.25">
      <c r="A352" t="s">
        <v>5</v>
      </c>
      <c r="B352" t="s">
        <v>6</v>
      </c>
      <c r="C352" s="1">
        <v>44625.416666666664</v>
      </c>
      <c r="D352" t="s">
        <v>7</v>
      </c>
      <c r="E352" t="s">
        <v>748</v>
      </c>
      <c r="F352">
        <v>1.65</v>
      </c>
      <c r="G352" t="s">
        <v>461</v>
      </c>
      <c r="H352" s="6">
        <v>0.65</v>
      </c>
    </row>
    <row r="353" spans="1:8" customFormat="1" x14ac:dyDescent="0.25">
      <c r="A353" t="s">
        <v>160</v>
      </c>
      <c r="B353" t="s">
        <v>161</v>
      </c>
      <c r="C353" s="1">
        <v>44625.4375</v>
      </c>
      <c r="D353" t="s">
        <v>749</v>
      </c>
      <c r="E353" t="s">
        <v>750</v>
      </c>
      <c r="F353">
        <v>1.69</v>
      </c>
      <c r="G353" t="s">
        <v>461</v>
      </c>
      <c r="H353" s="6">
        <v>0.68</v>
      </c>
    </row>
    <row r="354" spans="1:8" customFormat="1" x14ac:dyDescent="0.25">
      <c r="A354" t="s">
        <v>104</v>
      </c>
      <c r="B354" t="s">
        <v>111</v>
      </c>
      <c r="C354" s="1">
        <v>44625.486111111109</v>
      </c>
      <c r="D354" t="s">
        <v>751</v>
      </c>
      <c r="E354" t="s">
        <v>172</v>
      </c>
      <c r="F354">
        <v>1.8</v>
      </c>
      <c r="G354" t="s">
        <v>461</v>
      </c>
      <c r="H354" s="6">
        <v>0.78</v>
      </c>
    </row>
    <row r="355" spans="1:8" customFormat="1" x14ac:dyDescent="0.25">
      <c r="A355" t="s">
        <v>61</v>
      </c>
      <c r="B355" t="s">
        <v>38</v>
      </c>
      <c r="C355" s="1">
        <v>44625.5</v>
      </c>
      <c r="D355" t="s">
        <v>752</v>
      </c>
      <c r="E355" t="s">
        <v>180</v>
      </c>
      <c r="F355">
        <v>1.73</v>
      </c>
      <c r="G355" t="s">
        <v>460</v>
      </c>
      <c r="H355" s="6">
        <v>-1</v>
      </c>
    </row>
    <row r="356" spans="1:8" customFormat="1" x14ac:dyDescent="0.25">
      <c r="A356" t="s">
        <v>64</v>
      </c>
      <c r="B356" t="s">
        <v>81</v>
      </c>
      <c r="C356" s="1">
        <v>44625.5</v>
      </c>
      <c r="D356" t="s">
        <v>753</v>
      </c>
      <c r="E356" t="s">
        <v>174</v>
      </c>
      <c r="F356">
        <v>2.2000000000000002</v>
      </c>
      <c r="G356" t="s">
        <v>460</v>
      </c>
      <c r="H356" s="6">
        <v>-1</v>
      </c>
    </row>
    <row r="357" spans="1:8" customFormat="1" x14ac:dyDescent="0.25">
      <c r="A357" t="s">
        <v>188</v>
      </c>
      <c r="B357" t="s">
        <v>115</v>
      </c>
      <c r="C357" s="1">
        <v>44625.520833333336</v>
      </c>
      <c r="D357" t="s">
        <v>653</v>
      </c>
      <c r="E357" t="s">
        <v>305</v>
      </c>
      <c r="F357">
        <v>1.84</v>
      </c>
      <c r="G357" t="s">
        <v>460</v>
      </c>
      <c r="H357" s="6">
        <v>-1</v>
      </c>
    </row>
    <row r="358" spans="1:8" customFormat="1" x14ac:dyDescent="0.25">
      <c r="A358" t="s">
        <v>64</v>
      </c>
      <c r="B358" t="s">
        <v>65</v>
      </c>
      <c r="C358" s="1">
        <v>44625.520833333336</v>
      </c>
      <c r="D358" t="s">
        <v>754</v>
      </c>
      <c r="E358" t="s">
        <v>66</v>
      </c>
      <c r="F358">
        <v>1.84</v>
      </c>
      <c r="G358" t="s">
        <v>460</v>
      </c>
      <c r="H358" s="6">
        <v>-1</v>
      </c>
    </row>
    <row r="359" spans="1:8" customFormat="1" x14ac:dyDescent="0.25">
      <c r="A359" t="s">
        <v>64</v>
      </c>
      <c r="B359" t="s">
        <v>199</v>
      </c>
      <c r="C359" s="1">
        <v>44625.541666666664</v>
      </c>
      <c r="D359" t="s">
        <v>217</v>
      </c>
      <c r="E359" t="s">
        <v>235</v>
      </c>
      <c r="F359">
        <v>2.15</v>
      </c>
      <c r="G359" t="s">
        <v>460</v>
      </c>
      <c r="H359" s="6">
        <v>-1</v>
      </c>
    </row>
    <row r="360" spans="1:8" customFormat="1" x14ac:dyDescent="0.25">
      <c r="A360" t="s">
        <v>202</v>
      </c>
      <c r="B360" t="s">
        <v>203</v>
      </c>
      <c r="C360" s="1">
        <v>44625.541666666664</v>
      </c>
      <c r="D360" t="s">
        <v>669</v>
      </c>
      <c r="E360" t="s">
        <v>668</v>
      </c>
      <c r="F360">
        <v>1.81</v>
      </c>
      <c r="G360" t="s">
        <v>461</v>
      </c>
      <c r="H360" s="6">
        <v>0.79</v>
      </c>
    </row>
    <row r="361" spans="1:8" customFormat="1" x14ac:dyDescent="0.25">
      <c r="A361" t="s">
        <v>23</v>
      </c>
      <c r="B361" t="s">
        <v>24</v>
      </c>
      <c r="C361" s="1">
        <v>44625.541666666664</v>
      </c>
      <c r="D361" t="s">
        <v>755</v>
      </c>
      <c r="E361" t="s">
        <v>756</v>
      </c>
      <c r="F361">
        <v>1.95</v>
      </c>
      <c r="G361" t="s">
        <v>461</v>
      </c>
      <c r="H361" s="6">
        <v>0.93</v>
      </c>
    </row>
    <row r="362" spans="1:8" customFormat="1" x14ac:dyDescent="0.25">
      <c r="A362" t="s">
        <v>64</v>
      </c>
      <c r="B362" t="s">
        <v>213</v>
      </c>
      <c r="C362" s="1">
        <v>44625.541666666664</v>
      </c>
      <c r="D362" t="s">
        <v>674</v>
      </c>
      <c r="E362" t="s">
        <v>247</v>
      </c>
      <c r="F362">
        <v>2.1800000000000002</v>
      </c>
      <c r="G362" t="s">
        <v>461</v>
      </c>
      <c r="H362" s="6">
        <v>1.1599999999999999</v>
      </c>
    </row>
    <row r="363" spans="1:8" customFormat="1" x14ac:dyDescent="0.25">
      <c r="A363" t="s">
        <v>64</v>
      </c>
      <c r="B363" t="s">
        <v>213</v>
      </c>
      <c r="C363" s="1">
        <v>44625.541666666664</v>
      </c>
      <c r="D363" t="s">
        <v>757</v>
      </c>
      <c r="E363" t="s">
        <v>225</v>
      </c>
      <c r="F363">
        <v>2.2999999999999998</v>
      </c>
      <c r="G363" t="s">
        <v>461</v>
      </c>
      <c r="H363" s="6">
        <v>1.27</v>
      </c>
    </row>
    <row r="364" spans="1:8" customFormat="1" x14ac:dyDescent="0.25">
      <c r="A364" t="s">
        <v>64</v>
      </c>
      <c r="B364" t="s">
        <v>199</v>
      </c>
      <c r="C364" s="1">
        <v>44625.541666666664</v>
      </c>
      <c r="D364" t="s">
        <v>758</v>
      </c>
      <c r="E364" t="s">
        <v>211</v>
      </c>
      <c r="F364">
        <v>2.04</v>
      </c>
      <c r="G364" t="s">
        <v>460</v>
      </c>
      <c r="H364" s="6">
        <v>-1</v>
      </c>
    </row>
    <row r="365" spans="1:8" customFormat="1" x14ac:dyDescent="0.25">
      <c r="A365" t="s">
        <v>64</v>
      </c>
      <c r="B365" t="s">
        <v>213</v>
      </c>
      <c r="C365" s="1">
        <v>44625.541666666664</v>
      </c>
      <c r="D365" t="s">
        <v>759</v>
      </c>
      <c r="E365" t="s">
        <v>760</v>
      </c>
      <c r="F365">
        <v>1.96</v>
      </c>
      <c r="G365" t="s">
        <v>460</v>
      </c>
      <c r="H365" s="6">
        <v>-1</v>
      </c>
    </row>
    <row r="366" spans="1:8" customFormat="1" x14ac:dyDescent="0.25">
      <c r="A366" t="s">
        <v>64</v>
      </c>
      <c r="B366" t="s">
        <v>89</v>
      </c>
      <c r="C366" s="1">
        <v>44625.541666666664</v>
      </c>
      <c r="D366" t="s">
        <v>91</v>
      </c>
      <c r="E366" t="s">
        <v>220</v>
      </c>
      <c r="F366">
        <v>3</v>
      </c>
      <c r="G366" t="s">
        <v>461</v>
      </c>
      <c r="H366" s="6">
        <v>1.96</v>
      </c>
    </row>
    <row r="367" spans="1:8" customFormat="1" x14ac:dyDescent="0.25">
      <c r="A367" t="s">
        <v>64</v>
      </c>
      <c r="B367" t="s">
        <v>213</v>
      </c>
      <c r="C367" s="1">
        <v>44625.541666666664</v>
      </c>
      <c r="D367" t="s">
        <v>761</v>
      </c>
      <c r="E367" t="s">
        <v>762</v>
      </c>
      <c r="F367">
        <v>2.5</v>
      </c>
      <c r="G367" t="s">
        <v>460</v>
      </c>
      <c r="H367" s="6">
        <v>-1</v>
      </c>
    </row>
    <row r="368" spans="1:8" customFormat="1" x14ac:dyDescent="0.25">
      <c r="A368" t="s">
        <v>64</v>
      </c>
      <c r="B368" t="s">
        <v>86</v>
      </c>
      <c r="C368" s="1">
        <v>44625.541666666664</v>
      </c>
      <c r="D368" t="s">
        <v>763</v>
      </c>
      <c r="E368" t="s">
        <v>764</v>
      </c>
      <c r="F368">
        <v>1.87</v>
      </c>
      <c r="G368" t="s">
        <v>461</v>
      </c>
      <c r="H368" s="6">
        <v>0.85</v>
      </c>
    </row>
    <row r="369" spans="1:8" customFormat="1" x14ac:dyDescent="0.25">
      <c r="A369" t="s">
        <v>202</v>
      </c>
      <c r="B369" t="s">
        <v>203</v>
      </c>
      <c r="C369" s="1">
        <v>44625.541666666664</v>
      </c>
      <c r="D369" t="s">
        <v>501</v>
      </c>
      <c r="E369" t="s">
        <v>499</v>
      </c>
      <c r="F369">
        <v>1.68</v>
      </c>
      <c r="G369" t="s">
        <v>460</v>
      </c>
      <c r="H369" s="6">
        <v>-1</v>
      </c>
    </row>
    <row r="370" spans="1:8" customFormat="1" x14ac:dyDescent="0.25">
      <c r="A370" t="s">
        <v>64</v>
      </c>
      <c r="B370" t="s">
        <v>213</v>
      </c>
      <c r="C370" s="1">
        <v>44625.541666666664</v>
      </c>
      <c r="D370" t="s">
        <v>765</v>
      </c>
      <c r="E370" t="s">
        <v>214</v>
      </c>
      <c r="F370">
        <v>2.14</v>
      </c>
      <c r="G370" t="s">
        <v>460</v>
      </c>
      <c r="H370" s="6">
        <v>-1</v>
      </c>
    </row>
    <row r="371" spans="1:8" customFormat="1" x14ac:dyDescent="0.25">
      <c r="A371" t="s">
        <v>104</v>
      </c>
      <c r="B371" t="s">
        <v>169</v>
      </c>
      <c r="C371" s="1">
        <v>44625.541666666664</v>
      </c>
      <c r="D371" t="s">
        <v>523</v>
      </c>
      <c r="E371" t="s">
        <v>170</v>
      </c>
      <c r="F371">
        <v>1.88</v>
      </c>
      <c r="G371" t="s">
        <v>461</v>
      </c>
      <c r="H371" s="6">
        <v>0.86</v>
      </c>
    </row>
    <row r="372" spans="1:8" customFormat="1" x14ac:dyDescent="0.25">
      <c r="A372" t="s">
        <v>100</v>
      </c>
      <c r="B372" t="s">
        <v>101</v>
      </c>
      <c r="C372" s="1">
        <v>44625.5625</v>
      </c>
      <c r="D372" t="s">
        <v>766</v>
      </c>
      <c r="E372" t="s">
        <v>253</v>
      </c>
      <c r="F372">
        <v>2.16</v>
      </c>
      <c r="G372" t="s">
        <v>460</v>
      </c>
      <c r="H372" s="6">
        <v>-1</v>
      </c>
    </row>
    <row r="373" spans="1:8" customFormat="1" x14ac:dyDescent="0.25">
      <c r="A373" t="s">
        <v>27</v>
      </c>
      <c r="B373" t="s">
        <v>28</v>
      </c>
      <c r="C373" s="1">
        <v>44625.572916666664</v>
      </c>
      <c r="D373" t="s">
        <v>32</v>
      </c>
      <c r="E373" t="s">
        <v>29</v>
      </c>
      <c r="F373">
        <v>2.2599999999999998</v>
      </c>
      <c r="G373" t="s">
        <v>460</v>
      </c>
      <c r="H373" s="6">
        <v>-1</v>
      </c>
    </row>
    <row r="374" spans="1:8" customFormat="1" x14ac:dyDescent="0.25">
      <c r="A374" t="s">
        <v>27</v>
      </c>
      <c r="B374" t="s">
        <v>28</v>
      </c>
      <c r="C374" s="1">
        <v>44625.572916666664</v>
      </c>
      <c r="D374" t="s">
        <v>252</v>
      </c>
      <c r="E374" t="s">
        <v>31</v>
      </c>
      <c r="F374">
        <v>2.02</v>
      </c>
      <c r="G374" t="s">
        <v>460</v>
      </c>
      <c r="H374" s="6">
        <v>-1</v>
      </c>
    </row>
    <row r="375" spans="1:8" customFormat="1" x14ac:dyDescent="0.25">
      <c r="A375" t="s">
        <v>261</v>
      </c>
      <c r="B375" t="s">
        <v>262</v>
      </c>
      <c r="C375" s="1">
        <v>44625.583333333336</v>
      </c>
      <c r="D375" t="s">
        <v>767</v>
      </c>
      <c r="E375" t="s">
        <v>481</v>
      </c>
      <c r="F375">
        <v>1.89</v>
      </c>
      <c r="G375" t="s">
        <v>460</v>
      </c>
      <c r="H375" s="6">
        <v>-1</v>
      </c>
    </row>
    <row r="376" spans="1:8" customFormat="1" x14ac:dyDescent="0.25">
      <c r="A376" t="s">
        <v>261</v>
      </c>
      <c r="B376" t="s">
        <v>262</v>
      </c>
      <c r="C376" s="1">
        <v>44625.583333333336</v>
      </c>
      <c r="D376" t="s">
        <v>482</v>
      </c>
      <c r="E376" t="s">
        <v>768</v>
      </c>
      <c r="F376">
        <v>1.82</v>
      </c>
      <c r="G376" t="s">
        <v>461</v>
      </c>
      <c r="H376" s="6">
        <v>0.8</v>
      </c>
    </row>
    <row r="377" spans="1:8" customFormat="1" x14ac:dyDescent="0.25">
      <c r="A377" t="s">
        <v>706</v>
      </c>
      <c r="B377" t="s">
        <v>38</v>
      </c>
      <c r="C377" s="1">
        <v>44625.583333333336</v>
      </c>
      <c r="D377" t="s">
        <v>769</v>
      </c>
      <c r="E377" t="s">
        <v>770</v>
      </c>
      <c r="F377">
        <v>1.81</v>
      </c>
      <c r="G377" t="s">
        <v>460</v>
      </c>
      <c r="H377" s="6">
        <v>-1</v>
      </c>
    </row>
    <row r="378" spans="1:8" customFormat="1" x14ac:dyDescent="0.25">
      <c r="A378" t="s">
        <v>104</v>
      </c>
      <c r="B378" t="s">
        <v>105</v>
      </c>
      <c r="C378" s="1">
        <v>44625.583333333336</v>
      </c>
      <c r="D378" t="s">
        <v>771</v>
      </c>
      <c r="E378" t="s">
        <v>772</v>
      </c>
      <c r="F378">
        <v>1.6</v>
      </c>
      <c r="G378" t="s">
        <v>461</v>
      </c>
      <c r="H378" s="6">
        <v>0.59</v>
      </c>
    </row>
    <row r="379" spans="1:8" customFormat="1" x14ac:dyDescent="0.25">
      <c r="A379" t="s">
        <v>385</v>
      </c>
      <c r="B379" t="s">
        <v>386</v>
      </c>
      <c r="C379" s="1">
        <v>44625.583333333336</v>
      </c>
      <c r="D379" t="s">
        <v>773</v>
      </c>
      <c r="E379" t="s">
        <v>489</v>
      </c>
      <c r="F379">
        <v>2.5499999999999998</v>
      </c>
      <c r="G379" t="s">
        <v>461</v>
      </c>
      <c r="H379" s="6">
        <v>1.55</v>
      </c>
    </row>
    <row r="380" spans="1:8" customFormat="1" x14ac:dyDescent="0.25">
      <c r="A380" t="s">
        <v>64</v>
      </c>
      <c r="B380" t="s">
        <v>108</v>
      </c>
      <c r="C380" s="1">
        <v>44625.604166666664</v>
      </c>
      <c r="D380" t="s">
        <v>774</v>
      </c>
      <c r="E380" t="s">
        <v>775</v>
      </c>
      <c r="F380">
        <v>1.94</v>
      </c>
      <c r="G380" t="s">
        <v>460</v>
      </c>
      <c r="H380" s="6">
        <v>-1</v>
      </c>
    </row>
    <row r="381" spans="1:8" customFormat="1" x14ac:dyDescent="0.25">
      <c r="A381" t="s">
        <v>184</v>
      </c>
      <c r="B381" t="s">
        <v>185</v>
      </c>
      <c r="C381" s="1">
        <v>44625.604166666664</v>
      </c>
      <c r="D381" t="s">
        <v>776</v>
      </c>
      <c r="E381" t="s">
        <v>777</v>
      </c>
      <c r="F381">
        <v>1.58</v>
      </c>
      <c r="G381" t="s">
        <v>460</v>
      </c>
      <c r="H381" s="6">
        <v>-1</v>
      </c>
    </row>
    <row r="382" spans="1:8" customFormat="1" x14ac:dyDescent="0.25">
      <c r="A382" t="s">
        <v>188</v>
      </c>
      <c r="B382" t="s">
        <v>281</v>
      </c>
      <c r="C382" s="1">
        <v>44625.625</v>
      </c>
      <c r="D382" t="s">
        <v>778</v>
      </c>
      <c r="E382" t="s">
        <v>283</v>
      </c>
      <c r="F382">
        <v>2.14</v>
      </c>
      <c r="G382" t="s">
        <v>460</v>
      </c>
      <c r="H382" s="6">
        <v>-1</v>
      </c>
    </row>
    <row r="383" spans="1:8" customFormat="1" x14ac:dyDescent="0.25">
      <c r="A383" t="s">
        <v>188</v>
      </c>
      <c r="B383" t="s">
        <v>115</v>
      </c>
      <c r="C383" s="1">
        <v>44625.625</v>
      </c>
      <c r="D383" t="s">
        <v>334</v>
      </c>
      <c r="E383" t="s">
        <v>278</v>
      </c>
      <c r="F383">
        <v>1.67</v>
      </c>
      <c r="G383" t="s">
        <v>460</v>
      </c>
      <c r="H383" s="6">
        <v>-1</v>
      </c>
    </row>
    <row r="384" spans="1:8" customFormat="1" x14ac:dyDescent="0.25">
      <c r="A384" t="s">
        <v>188</v>
      </c>
      <c r="B384" t="s">
        <v>286</v>
      </c>
      <c r="C384" s="1">
        <v>44625.625</v>
      </c>
      <c r="D384" t="s">
        <v>318</v>
      </c>
      <c r="E384" t="s">
        <v>779</v>
      </c>
      <c r="F384">
        <v>2.02</v>
      </c>
      <c r="G384" t="s">
        <v>460</v>
      </c>
      <c r="H384" s="6">
        <v>-1</v>
      </c>
    </row>
    <row r="385" spans="1:8" customFormat="1" x14ac:dyDescent="0.25">
      <c r="A385" t="s">
        <v>114</v>
      </c>
      <c r="B385" t="s">
        <v>342</v>
      </c>
      <c r="C385" s="1">
        <v>44625.625</v>
      </c>
      <c r="D385" t="s">
        <v>780</v>
      </c>
      <c r="E385" t="s">
        <v>343</v>
      </c>
      <c r="F385">
        <v>1.68</v>
      </c>
      <c r="G385" t="s">
        <v>461</v>
      </c>
      <c r="H385" s="6">
        <v>0.67</v>
      </c>
    </row>
    <row r="386" spans="1:8" customFormat="1" x14ac:dyDescent="0.25">
      <c r="A386" t="s">
        <v>114</v>
      </c>
      <c r="B386" t="s">
        <v>269</v>
      </c>
      <c r="C386" s="1">
        <v>44625.625</v>
      </c>
      <c r="D386" t="s">
        <v>301</v>
      </c>
      <c r="E386" t="s">
        <v>306</v>
      </c>
      <c r="F386">
        <v>1.71</v>
      </c>
      <c r="G386" t="s">
        <v>461</v>
      </c>
      <c r="H386" s="6">
        <v>0.7</v>
      </c>
    </row>
    <row r="387" spans="1:8" customFormat="1" x14ac:dyDescent="0.25">
      <c r="A387" t="s">
        <v>114</v>
      </c>
      <c r="B387" t="s">
        <v>342</v>
      </c>
      <c r="C387" s="1">
        <v>44625.625</v>
      </c>
      <c r="D387" t="s">
        <v>781</v>
      </c>
      <c r="E387" t="s">
        <v>365</v>
      </c>
      <c r="F387">
        <v>1.7</v>
      </c>
      <c r="G387" t="s">
        <v>461</v>
      </c>
      <c r="H387" s="6">
        <v>0.69</v>
      </c>
    </row>
    <row r="388" spans="1:8" customFormat="1" x14ac:dyDescent="0.25">
      <c r="A388" t="s">
        <v>188</v>
      </c>
      <c r="B388" t="s">
        <v>286</v>
      </c>
      <c r="C388" s="1">
        <v>44625.625</v>
      </c>
      <c r="D388" t="s">
        <v>319</v>
      </c>
      <c r="E388" t="s">
        <v>333</v>
      </c>
      <c r="F388">
        <v>1.7</v>
      </c>
      <c r="G388" t="s">
        <v>461</v>
      </c>
      <c r="H388" s="6">
        <v>0.69</v>
      </c>
    </row>
    <row r="389" spans="1:8" customFormat="1" x14ac:dyDescent="0.25">
      <c r="A389" t="s">
        <v>188</v>
      </c>
      <c r="B389" t="s">
        <v>115</v>
      </c>
      <c r="C389" s="1">
        <v>44625.625</v>
      </c>
      <c r="D389" t="s">
        <v>279</v>
      </c>
      <c r="E389" t="s">
        <v>277</v>
      </c>
      <c r="F389">
        <v>1.62</v>
      </c>
      <c r="G389" t="s">
        <v>461</v>
      </c>
      <c r="H389" s="6">
        <v>0.61</v>
      </c>
    </row>
    <row r="390" spans="1:8" customFormat="1" x14ac:dyDescent="0.25">
      <c r="A390" t="s">
        <v>188</v>
      </c>
      <c r="B390" t="s">
        <v>286</v>
      </c>
      <c r="C390" s="1">
        <v>44625.625</v>
      </c>
      <c r="D390" t="s">
        <v>314</v>
      </c>
      <c r="E390" t="s">
        <v>782</v>
      </c>
      <c r="F390">
        <v>2.04</v>
      </c>
      <c r="G390" t="s">
        <v>460</v>
      </c>
      <c r="H390" s="6">
        <v>-1</v>
      </c>
    </row>
    <row r="391" spans="1:8" customFormat="1" x14ac:dyDescent="0.25">
      <c r="A391" t="s">
        <v>188</v>
      </c>
      <c r="B391" t="s">
        <v>286</v>
      </c>
      <c r="C391" s="1">
        <v>44625.625</v>
      </c>
      <c r="D391" t="s">
        <v>783</v>
      </c>
      <c r="E391" t="s">
        <v>303</v>
      </c>
      <c r="F391">
        <v>1.81</v>
      </c>
      <c r="G391" t="s">
        <v>460</v>
      </c>
      <c r="H391" s="6">
        <v>-1</v>
      </c>
    </row>
    <row r="392" spans="1:8" customFormat="1" x14ac:dyDescent="0.25">
      <c r="A392" t="s">
        <v>188</v>
      </c>
      <c r="B392" t="s">
        <v>281</v>
      </c>
      <c r="C392" s="1">
        <v>44625.625</v>
      </c>
      <c r="D392" t="s">
        <v>282</v>
      </c>
      <c r="E392" t="s">
        <v>784</v>
      </c>
      <c r="F392">
        <v>2.38</v>
      </c>
      <c r="G392" t="s">
        <v>461</v>
      </c>
      <c r="H392" s="6">
        <v>1.35</v>
      </c>
    </row>
    <row r="393" spans="1:8" customFormat="1" x14ac:dyDescent="0.25">
      <c r="A393" t="s">
        <v>188</v>
      </c>
      <c r="B393" t="s">
        <v>297</v>
      </c>
      <c r="C393" s="1">
        <v>44625.625</v>
      </c>
      <c r="D393" t="s">
        <v>352</v>
      </c>
      <c r="E393" t="s">
        <v>320</v>
      </c>
      <c r="F393">
        <v>2.14</v>
      </c>
      <c r="G393" t="s">
        <v>460</v>
      </c>
      <c r="H393" s="6">
        <v>-1</v>
      </c>
    </row>
    <row r="394" spans="1:8" customFormat="1" x14ac:dyDescent="0.25">
      <c r="A394" t="s">
        <v>188</v>
      </c>
      <c r="B394" t="s">
        <v>297</v>
      </c>
      <c r="C394" s="1">
        <v>44625.625</v>
      </c>
      <c r="D394" t="s">
        <v>321</v>
      </c>
      <c r="E394" t="s">
        <v>310</v>
      </c>
      <c r="F394">
        <v>1.91</v>
      </c>
      <c r="G394" t="s">
        <v>460</v>
      </c>
      <c r="H394" s="6">
        <v>-1</v>
      </c>
    </row>
    <row r="395" spans="1:8" customFormat="1" x14ac:dyDescent="0.25">
      <c r="A395" t="s">
        <v>188</v>
      </c>
      <c r="B395" t="s">
        <v>115</v>
      </c>
      <c r="C395" s="1">
        <v>44625.625</v>
      </c>
      <c r="D395" t="s">
        <v>350</v>
      </c>
      <c r="E395" t="s">
        <v>785</v>
      </c>
      <c r="F395">
        <v>1.7</v>
      </c>
      <c r="G395" t="s">
        <v>461</v>
      </c>
      <c r="H395" s="6">
        <v>0.69</v>
      </c>
    </row>
    <row r="396" spans="1:8" customFormat="1" x14ac:dyDescent="0.25">
      <c r="A396" t="s">
        <v>188</v>
      </c>
      <c r="B396" t="s">
        <v>272</v>
      </c>
      <c r="C396" s="1">
        <v>44625.625</v>
      </c>
      <c r="D396" t="s">
        <v>360</v>
      </c>
      <c r="E396" t="s">
        <v>786</v>
      </c>
      <c r="F396">
        <v>1.78</v>
      </c>
      <c r="G396" t="s">
        <v>460</v>
      </c>
      <c r="H396" s="6">
        <v>-1</v>
      </c>
    </row>
    <row r="397" spans="1:8" customFormat="1" x14ac:dyDescent="0.25">
      <c r="A397" t="s">
        <v>114</v>
      </c>
      <c r="B397" t="s">
        <v>269</v>
      </c>
      <c r="C397" s="1">
        <v>44625.625</v>
      </c>
      <c r="D397" t="s">
        <v>787</v>
      </c>
      <c r="E397" t="s">
        <v>300</v>
      </c>
      <c r="F397">
        <v>1.67</v>
      </c>
      <c r="G397" t="s">
        <v>460</v>
      </c>
      <c r="H397" s="6">
        <v>-1</v>
      </c>
    </row>
    <row r="398" spans="1:8" customFormat="1" x14ac:dyDescent="0.25">
      <c r="A398" t="s">
        <v>188</v>
      </c>
      <c r="B398" t="s">
        <v>269</v>
      </c>
      <c r="C398" s="1">
        <v>44625.625</v>
      </c>
      <c r="D398" t="s">
        <v>331</v>
      </c>
      <c r="E398" t="s">
        <v>270</v>
      </c>
      <c r="F398">
        <v>1.58</v>
      </c>
      <c r="G398" t="s">
        <v>461</v>
      </c>
      <c r="H398" s="6">
        <v>0.56999999999999995</v>
      </c>
    </row>
    <row r="399" spans="1:8" customFormat="1" x14ac:dyDescent="0.25">
      <c r="A399" t="s">
        <v>188</v>
      </c>
      <c r="B399" t="s">
        <v>38</v>
      </c>
      <c r="C399" s="1">
        <v>44625.625</v>
      </c>
      <c r="D399" t="s">
        <v>641</v>
      </c>
      <c r="E399" t="s">
        <v>788</v>
      </c>
      <c r="F399">
        <v>1.79</v>
      </c>
      <c r="G399" t="s">
        <v>460</v>
      </c>
      <c r="H399" s="6">
        <v>-1</v>
      </c>
    </row>
    <row r="400" spans="1:8" customFormat="1" x14ac:dyDescent="0.25">
      <c r="A400" t="s">
        <v>188</v>
      </c>
      <c r="B400" t="s">
        <v>297</v>
      </c>
      <c r="C400" s="1">
        <v>44625.625</v>
      </c>
      <c r="D400" t="s">
        <v>299</v>
      </c>
      <c r="E400" t="s">
        <v>789</v>
      </c>
      <c r="F400">
        <v>1.94</v>
      </c>
      <c r="G400" t="s">
        <v>461</v>
      </c>
      <c r="H400" s="6">
        <v>0.92</v>
      </c>
    </row>
    <row r="401" spans="1:8" customFormat="1" x14ac:dyDescent="0.25">
      <c r="A401" t="s">
        <v>188</v>
      </c>
      <c r="B401" t="s">
        <v>286</v>
      </c>
      <c r="C401" s="1">
        <v>44625.625</v>
      </c>
      <c r="D401" t="s">
        <v>287</v>
      </c>
      <c r="E401" t="s">
        <v>790</v>
      </c>
      <c r="F401">
        <v>1.98</v>
      </c>
      <c r="G401" t="s">
        <v>461</v>
      </c>
      <c r="H401" s="6">
        <v>0.96</v>
      </c>
    </row>
    <row r="402" spans="1:8" customFormat="1" x14ac:dyDescent="0.25">
      <c r="A402" t="s">
        <v>188</v>
      </c>
      <c r="B402" t="s">
        <v>38</v>
      </c>
      <c r="C402" s="1">
        <v>44625.625</v>
      </c>
      <c r="D402" t="s">
        <v>339</v>
      </c>
      <c r="E402" t="s">
        <v>308</v>
      </c>
      <c r="F402">
        <v>1.65</v>
      </c>
      <c r="G402" t="s">
        <v>460</v>
      </c>
      <c r="H402" s="6">
        <v>-1</v>
      </c>
    </row>
    <row r="403" spans="1:8" customFormat="1" x14ac:dyDescent="0.25">
      <c r="A403" t="s">
        <v>188</v>
      </c>
      <c r="B403" t="s">
        <v>272</v>
      </c>
      <c r="C403" s="1">
        <v>44625.625</v>
      </c>
      <c r="D403" t="s">
        <v>364</v>
      </c>
      <c r="E403" t="s">
        <v>791</v>
      </c>
      <c r="F403">
        <v>1.95</v>
      </c>
      <c r="G403" t="s">
        <v>461</v>
      </c>
      <c r="H403" s="6">
        <v>0.93</v>
      </c>
    </row>
    <row r="404" spans="1:8" customFormat="1" x14ac:dyDescent="0.25">
      <c r="A404" t="s">
        <v>114</v>
      </c>
      <c r="B404" t="s">
        <v>286</v>
      </c>
      <c r="C404" s="1">
        <v>44625.625</v>
      </c>
      <c r="D404" t="s">
        <v>792</v>
      </c>
      <c r="E404" t="s">
        <v>793</v>
      </c>
      <c r="F404">
        <v>2.1800000000000002</v>
      </c>
      <c r="G404" t="s">
        <v>461</v>
      </c>
      <c r="H404" s="6">
        <v>1.1599999999999999</v>
      </c>
    </row>
    <row r="405" spans="1:8" customFormat="1" x14ac:dyDescent="0.25">
      <c r="A405" t="s">
        <v>114</v>
      </c>
      <c r="B405" t="s">
        <v>286</v>
      </c>
      <c r="C405" s="1">
        <v>44625.625</v>
      </c>
      <c r="D405" t="s">
        <v>794</v>
      </c>
      <c r="E405" t="s">
        <v>795</v>
      </c>
      <c r="F405">
        <v>2.1800000000000002</v>
      </c>
      <c r="G405" t="s">
        <v>461</v>
      </c>
      <c r="H405" s="6">
        <v>1.1599999999999999</v>
      </c>
    </row>
    <row r="406" spans="1:8" customFormat="1" x14ac:dyDescent="0.25">
      <c r="A406" t="s">
        <v>188</v>
      </c>
      <c r="B406" t="s">
        <v>286</v>
      </c>
      <c r="C406" s="1">
        <v>44625.625</v>
      </c>
      <c r="D406" t="s">
        <v>796</v>
      </c>
      <c r="E406" t="s">
        <v>288</v>
      </c>
      <c r="F406">
        <v>1.88</v>
      </c>
      <c r="G406" t="s">
        <v>461</v>
      </c>
      <c r="H406" s="6">
        <v>0.86</v>
      </c>
    </row>
    <row r="407" spans="1:8" customFormat="1" x14ac:dyDescent="0.25">
      <c r="A407" t="s">
        <v>188</v>
      </c>
      <c r="B407" t="s">
        <v>269</v>
      </c>
      <c r="C407" s="1">
        <v>44625.625</v>
      </c>
      <c r="D407" t="s">
        <v>797</v>
      </c>
      <c r="E407" t="s">
        <v>798</v>
      </c>
      <c r="F407">
        <v>1.71</v>
      </c>
      <c r="G407" t="s">
        <v>460</v>
      </c>
      <c r="H407" s="6">
        <v>-1</v>
      </c>
    </row>
    <row r="408" spans="1:8" customFormat="1" x14ac:dyDescent="0.25">
      <c r="A408" t="s">
        <v>188</v>
      </c>
      <c r="B408" t="s">
        <v>281</v>
      </c>
      <c r="C408" s="1">
        <v>44625.625</v>
      </c>
      <c r="D408" t="s">
        <v>799</v>
      </c>
      <c r="E408" t="s">
        <v>313</v>
      </c>
      <c r="F408">
        <v>1.98</v>
      </c>
      <c r="G408" t="s">
        <v>460</v>
      </c>
      <c r="H408" s="6">
        <v>-1</v>
      </c>
    </row>
    <row r="409" spans="1:8" customFormat="1" x14ac:dyDescent="0.25">
      <c r="A409" t="s">
        <v>188</v>
      </c>
      <c r="B409" t="s">
        <v>272</v>
      </c>
      <c r="C409" s="1">
        <v>44625.625</v>
      </c>
      <c r="D409" t="s">
        <v>800</v>
      </c>
      <c r="E409" t="s">
        <v>363</v>
      </c>
      <c r="F409">
        <v>2.02</v>
      </c>
      <c r="G409" t="s">
        <v>460</v>
      </c>
      <c r="H409" s="6">
        <v>-1</v>
      </c>
    </row>
    <row r="410" spans="1:8" customFormat="1" x14ac:dyDescent="0.25">
      <c r="A410" t="s">
        <v>188</v>
      </c>
      <c r="B410" t="s">
        <v>269</v>
      </c>
      <c r="C410" s="1">
        <v>44625.625</v>
      </c>
      <c r="D410" t="s">
        <v>327</v>
      </c>
      <c r="E410" t="s">
        <v>275</v>
      </c>
      <c r="F410">
        <v>1.79</v>
      </c>
      <c r="G410" t="s">
        <v>460</v>
      </c>
      <c r="H410" s="6">
        <v>-1</v>
      </c>
    </row>
    <row r="411" spans="1:8" customFormat="1" x14ac:dyDescent="0.25">
      <c r="A411" t="s">
        <v>118</v>
      </c>
      <c r="B411" t="s">
        <v>119</v>
      </c>
      <c r="C411" s="1">
        <v>44625.625</v>
      </c>
      <c r="D411" t="s">
        <v>337</v>
      </c>
      <c r="E411" t="s">
        <v>433</v>
      </c>
      <c r="F411">
        <v>1.92</v>
      </c>
      <c r="G411" t="s">
        <v>461</v>
      </c>
      <c r="H411" s="6">
        <v>0.9</v>
      </c>
    </row>
    <row r="412" spans="1:8" customFormat="1" x14ac:dyDescent="0.25">
      <c r="A412" t="s">
        <v>188</v>
      </c>
      <c r="B412" t="s">
        <v>269</v>
      </c>
      <c r="C412" s="1">
        <v>44625.625</v>
      </c>
      <c r="D412" t="s">
        <v>621</v>
      </c>
      <c r="E412" t="s">
        <v>326</v>
      </c>
      <c r="F412">
        <v>1.67</v>
      </c>
      <c r="G412" t="s">
        <v>460</v>
      </c>
      <c r="H412" s="6">
        <v>-1</v>
      </c>
    </row>
    <row r="413" spans="1:8" customFormat="1" x14ac:dyDescent="0.25">
      <c r="A413" t="s">
        <v>188</v>
      </c>
      <c r="B413" t="s">
        <v>115</v>
      </c>
      <c r="C413" s="1">
        <v>44625.625</v>
      </c>
      <c r="D413" t="s">
        <v>648</v>
      </c>
      <c r="E413" t="s">
        <v>801</v>
      </c>
      <c r="F413">
        <v>1.94</v>
      </c>
      <c r="G413" t="s">
        <v>461</v>
      </c>
      <c r="H413" s="6">
        <v>0.92</v>
      </c>
    </row>
    <row r="414" spans="1:8" customFormat="1" x14ac:dyDescent="0.25">
      <c r="A414" t="s">
        <v>188</v>
      </c>
      <c r="B414" t="s">
        <v>115</v>
      </c>
      <c r="C414" s="1">
        <v>44625.625</v>
      </c>
      <c r="D414" t="s">
        <v>802</v>
      </c>
      <c r="E414" t="s">
        <v>304</v>
      </c>
      <c r="F414">
        <v>1.54</v>
      </c>
      <c r="G414" t="s">
        <v>461</v>
      </c>
      <c r="H414" s="6">
        <v>0.53</v>
      </c>
    </row>
    <row r="415" spans="1:8" customFormat="1" x14ac:dyDescent="0.25">
      <c r="A415" t="s">
        <v>188</v>
      </c>
      <c r="B415" t="s">
        <v>281</v>
      </c>
      <c r="C415" s="1">
        <v>44625.625</v>
      </c>
      <c r="D415" t="s">
        <v>803</v>
      </c>
      <c r="E415" t="s">
        <v>804</v>
      </c>
      <c r="F415">
        <v>1.87</v>
      </c>
      <c r="G415" t="s">
        <v>461</v>
      </c>
      <c r="H415" s="6">
        <v>0.85</v>
      </c>
    </row>
    <row r="416" spans="1:8" customFormat="1" x14ac:dyDescent="0.25">
      <c r="A416" t="s">
        <v>188</v>
      </c>
      <c r="B416" t="s">
        <v>38</v>
      </c>
      <c r="C416" s="1">
        <v>44625.625</v>
      </c>
      <c r="D416" t="s">
        <v>805</v>
      </c>
      <c r="E416" t="s">
        <v>806</v>
      </c>
      <c r="F416">
        <v>1.53</v>
      </c>
      <c r="G416" t="s">
        <v>461</v>
      </c>
      <c r="H416" s="6">
        <v>0.52</v>
      </c>
    </row>
    <row r="417" spans="1:8" customFormat="1" x14ac:dyDescent="0.25">
      <c r="A417" t="s">
        <v>188</v>
      </c>
      <c r="B417" t="s">
        <v>115</v>
      </c>
      <c r="C417" s="1">
        <v>44625.625</v>
      </c>
      <c r="D417" t="s">
        <v>807</v>
      </c>
      <c r="E417" t="s">
        <v>637</v>
      </c>
      <c r="F417">
        <v>1.84</v>
      </c>
      <c r="G417" t="s">
        <v>460</v>
      </c>
      <c r="H417" s="6">
        <v>-1</v>
      </c>
    </row>
    <row r="418" spans="1:8" customFormat="1" x14ac:dyDescent="0.25">
      <c r="A418" t="s">
        <v>118</v>
      </c>
      <c r="B418" t="s">
        <v>119</v>
      </c>
      <c r="C418" s="1">
        <v>44625.625</v>
      </c>
      <c r="D418" t="s">
        <v>121</v>
      </c>
      <c r="E418" t="s">
        <v>808</v>
      </c>
      <c r="F418">
        <v>1.54</v>
      </c>
      <c r="G418" t="s">
        <v>460</v>
      </c>
      <c r="H418" s="6">
        <v>-1</v>
      </c>
    </row>
    <row r="419" spans="1:8" customFormat="1" x14ac:dyDescent="0.25">
      <c r="A419" t="s">
        <v>188</v>
      </c>
      <c r="B419" t="s">
        <v>281</v>
      </c>
      <c r="C419" s="1">
        <v>44625.625</v>
      </c>
      <c r="D419" t="s">
        <v>809</v>
      </c>
      <c r="E419" t="s">
        <v>294</v>
      </c>
      <c r="F419">
        <v>2.14</v>
      </c>
      <c r="G419" t="s">
        <v>460</v>
      </c>
      <c r="H419" s="6">
        <v>-1</v>
      </c>
    </row>
    <row r="420" spans="1:8" customFormat="1" x14ac:dyDescent="0.25">
      <c r="A420" t="s">
        <v>188</v>
      </c>
      <c r="B420" t="s">
        <v>38</v>
      </c>
      <c r="C420" s="1">
        <v>44625.625</v>
      </c>
      <c r="D420" t="s">
        <v>309</v>
      </c>
      <c r="E420" t="s">
        <v>810</v>
      </c>
      <c r="F420">
        <v>2.06</v>
      </c>
      <c r="G420" t="s">
        <v>460</v>
      </c>
      <c r="H420" s="6">
        <v>-1</v>
      </c>
    </row>
    <row r="421" spans="1:8" customFormat="1" x14ac:dyDescent="0.25">
      <c r="A421" t="s">
        <v>188</v>
      </c>
      <c r="B421" t="s">
        <v>286</v>
      </c>
      <c r="C421" s="1">
        <v>44625.625</v>
      </c>
      <c r="D421" t="s">
        <v>811</v>
      </c>
      <c r="E421" t="s">
        <v>332</v>
      </c>
      <c r="F421">
        <v>2.2799999999999998</v>
      </c>
      <c r="G421" t="s">
        <v>461</v>
      </c>
      <c r="H421" s="6">
        <v>1.25</v>
      </c>
    </row>
    <row r="422" spans="1:8" customFormat="1" x14ac:dyDescent="0.25">
      <c r="A422" t="s">
        <v>188</v>
      </c>
      <c r="B422" t="s">
        <v>281</v>
      </c>
      <c r="C422" s="1">
        <v>44625.625</v>
      </c>
      <c r="D422" t="s">
        <v>812</v>
      </c>
      <c r="E422" t="s">
        <v>323</v>
      </c>
      <c r="F422">
        <v>2.52</v>
      </c>
      <c r="G422" t="s">
        <v>461</v>
      </c>
      <c r="H422" s="6">
        <v>1.49</v>
      </c>
    </row>
    <row r="423" spans="1:8" customFormat="1" x14ac:dyDescent="0.25">
      <c r="A423" t="s">
        <v>188</v>
      </c>
      <c r="B423" t="s">
        <v>269</v>
      </c>
      <c r="C423" s="1">
        <v>44625.625</v>
      </c>
      <c r="D423" t="s">
        <v>813</v>
      </c>
      <c r="E423" t="s">
        <v>284</v>
      </c>
      <c r="F423">
        <v>1.75</v>
      </c>
      <c r="G423" t="s">
        <v>461</v>
      </c>
      <c r="H423" s="6">
        <v>0.73</v>
      </c>
    </row>
    <row r="424" spans="1:8" customFormat="1" x14ac:dyDescent="0.25">
      <c r="A424" t="s">
        <v>188</v>
      </c>
      <c r="B424" t="s">
        <v>286</v>
      </c>
      <c r="C424" s="1">
        <v>44625.625</v>
      </c>
      <c r="D424" t="s">
        <v>644</v>
      </c>
      <c r="E424" t="s">
        <v>814</v>
      </c>
      <c r="F424">
        <v>1.59</v>
      </c>
      <c r="G424" t="s">
        <v>461</v>
      </c>
      <c r="H424" s="6">
        <v>0.57999999999999996</v>
      </c>
    </row>
    <row r="425" spans="1:8" customFormat="1" x14ac:dyDescent="0.25">
      <c r="A425" t="s">
        <v>114</v>
      </c>
      <c r="B425" t="s">
        <v>342</v>
      </c>
      <c r="C425" s="1">
        <v>44625.625</v>
      </c>
      <c r="D425" t="s">
        <v>676</v>
      </c>
      <c r="E425" t="s">
        <v>344</v>
      </c>
      <c r="F425">
        <v>1.8</v>
      </c>
      <c r="G425" t="s">
        <v>460</v>
      </c>
      <c r="H425" s="6">
        <v>-1</v>
      </c>
    </row>
    <row r="426" spans="1:8" customFormat="1" x14ac:dyDescent="0.25">
      <c r="A426" t="s">
        <v>507</v>
      </c>
      <c r="B426" t="s">
        <v>38</v>
      </c>
      <c r="C426" s="1">
        <v>44625.635416666664</v>
      </c>
      <c r="D426" t="s">
        <v>815</v>
      </c>
      <c r="E426" t="s">
        <v>816</v>
      </c>
      <c r="F426">
        <v>1.96</v>
      </c>
      <c r="G426" t="s">
        <v>461</v>
      </c>
      <c r="H426" s="6">
        <v>0.94</v>
      </c>
    </row>
    <row r="427" spans="1:8" customFormat="1" x14ac:dyDescent="0.25">
      <c r="A427" t="s">
        <v>118</v>
      </c>
      <c r="B427" t="s">
        <v>517</v>
      </c>
      <c r="C427" s="1">
        <v>44625.65625</v>
      </c>
      <c r="D427" t="s">
        <v>518</v>
      </c>
      <c r="E427" t="s">
        <v>540</v>
      </c>
      <c r="F427">
        <v>1.6</v>
      </c>
      <c r="G427" t="s">
        <v>461</v>
      </c>
      <c r="H427" s="6">
        <v>0.59</v>
      </c>
    </row>
    <row r="428" spans="1:8" customFormat="1" x14ac:dyDescent="0.25">
      <c r="A428" t="s">
        <v>149</v>
      </c>
      <c r="B428" t="s">
        <v>157</v>
      </c>
      <c r="C428" s="1">
        <v>44625.666666666664</v>
      </c>
      <c r="D428" t="s">
        <v>817</v>
      </c>
      <c r="E428" t="s">
        <v>818</v>
      </c>
      <c r="F428">
        <v>1.78</v>
      </c>
      <c r="G428" t="s">
        <v>461</v>
      </c>
      <c r="H428" s="6">
        <v>0.76</v>
      </c>
    </row>
    <row r="429" spans="1:8" customFormat="1" x14ac:dyDescent="0.25">
      <c r="A429" t="s">
        <v>149</v>
      </c>
      <c r="B429" t="s">
        <v>244</v>
      </c>
      <c r="C429" s="1">
        <v>44625.666666666664</v>
      </c>
      <c r="D429" t="s">
        <v>819</v>
      </c>
      <c r="E429" t="s">
        <v>520</v>
      </c>
      <c r="F429">
        <v>2</v>
      </c>
      <c r="G429" t="s">
        <v>461</v>
      </c>
      <c r="H429" s="6">
        <v>0.98</v>
      </c>
    </row>
    <row r="430" spans="1:8" customFormat="1" x14ac:dyDescent="0.25">
      <c r="A430" t="s">
        <v>9</v>
      </c>
      <c r="B430" t="s">
        <v>222</v>
      </c>
      <c r="C430" s="1">
        <v>44625.666666666664</v>
      </c>
      <c r="D430" t="s">
        <v>573</v>
      </c>
      <c r="E430" t="s">
        <v>820</v>
      </c>
      <c r="F430">
        <v>1.53</v>
      </c>
      <c r="G430" t="s">
        <v>461</v>
      </c>
      <c r="H430" s="6">
        <v>0.52</v>
      </c>
    </row>
    <row r="431" spans="1:8" customFormat="1" x14ac:dyDescent="0.25">
      <c r="A431" t="s">
        <v>100</v>
      </c>
      <c r="B431" t="s">
        <v>108</v>
      </c>
      <c r="C431" s="1">
        <v>44625.666666666664</v>
      </c>
      <c r="D431" t="s">
        <v>821</v>
      </c>
      <c r="E431" t="s">
        <v>822</v>
      </c>
      <c r="F431">
        <v>3.6</v>
      </c>
      <c r="G431" t="s">
        <v>460</v>
      </c>
      <c r="H431" s="6">
        <v>-1</v>
      </c>
    </row>
    <row r="432" spans="1:8" customFormat="1" x14ac:dyDescent="0.25">
      <c r="A432" t="s">
        <v>118</v>
      </c>
      <c r="B432" t="s">
        <v>517</v>
      </c>
      <c r="C432" s="1">
        <v>44625.666666666664</v>
      </c>
      <c r="D432" t="s">
        <v>823</v>
      </c>
      <c r="E432" t="s">
        <v>824</v>
      </c>
      <c r="F432">
        <v>1.55</v>
      </c>
      <c r="G432" t="s">
        <v>460</v>
      </c>
      <c r="H432" s="6">
        <v>-1</v>
      </c>
    </row>
    <row r="433" spans="1:8" customFormat="1" x14ac:dyDescent="0.25">
      <c r="A433" t="s">
        <v>385</v>
      </c>
      <c r="B433" t="s">
        <v>386</v>
      </c>
      <c r="C433" s="1">
        <v>44625.666666666664</v>
      </c>
      <c r="D433" t="s">
        <v>825</v>
      </c>
      <c r="E433" t="s">
        <v>388</v>
      </c>
      <c r="F433">
        <v>2.1</v>
      </c>
      <c r="G433" t="s">
        <v>460</v>
      </c>
      <c r="H433" s="6">
        <v>-1</v>
      </c>
    </row>
    <row r="434" spans="1:8" customFormat="1" x14ac:dyDescent="0.25">
      <c r="A434" t="s">
        <v>27</v>
      </c>
      <c r="B434" t="s">
        <v>28</v>
      </c>
      <c r="C434" s="1">
        <v>44625.677083333336</v>
      </c>
      <c r="D434" t="s">
        <v>826</v>
      </c>
      <c r="E434" t="s">
        <v>251</v>
      </c>
      <c r="F434">
        <v>2.12</v>
      </c>
      <c r="G434" t="s">
        <v>461</v>
      </c>
      <c r="H434" s="6">
        <v>1.1000000000000001</v>
      </c>
    </row>
    <row r="435" spans="1:8" customFormat="1" x14ac:dyDescent="0.25">
      <c r="A435" t="s">
        <v>104</v>
      </c>
      <c r="B435" t="s">
        <v>105</v>
      </c>
      <c r="C435" s="1">
        <v>44625.6875</v>
      </c>
      <c r="D435" t="s">
        <v>827</v>
      </c>
      <c r="E435" t="s">
        <v>828</v>
      </c>
      <c r="F435">
        <v>1.76</v>
      </c>
      <c r="G435" t="s">
        <v>461</v>
      </c>
      <c r="H435" s="6">
        <v>0.74</v>
      </c>
    </row>
    <row r="436" spans="1:8" customFormat="1" x14ac:dyDescent="0.25">
      <c r="A436" t="s">
        <v>706</v>
      </c>
      <c r="B436" t="s">
        <v>38</v>
      </c>
      <c r="C436" s="1">
        <v>44625.6875</v>
      </c>
      <c r="D436" t="s">
        <v>829</v>
      </c>
      <c r="E436" t="s">
        <v>830</v>
      </c>
      <c r="F436">
        <v>2</v>
      </c>
      <c r="G436" t="s">
        <v>460</v>
      </c>
      <c r="H436" s="6">
        <v>-1</v>
      </c>
    </row>
    <row r="437" spans="1:8" customFormat="1" x14ac:dyDescent="0.25">
      <c r="A437" t="s">
        <v>118</v>
      </c>
      <c r="B437" t="s">
        <v>517</v>
      </c>
      <c r="C437" s="1">
        <v>44625.6875</v>
      </c>
      <c r="D437" t="s">
        <v>831</v>
      </c>
      <c r="E437" t="s">
        <v>546</v>
      </c>
      <c r="F437">
        <v>1.82</v>
      </c>
      <c r="G437" t="s">
        <v>461</v>
      </c>
      <c r="H437" s="6">
        <v>0.8</v>
      </c>
    </row>
    <row r="438" spans="1:8" customFormat="1" x14ac:dyDescent="0.25">
      <c r="A438" t="s">
        <v>514</v>
      </c>
      <c r="B438" t="s">
        <v>613</v>
      </c>
      <c r="C438" s="1">
        <v>44625.708333333336</v>
      </c>
      <c r="D438" t="s">
        <v>832</v>
      </c>
      <c r="E438" t="s">
        <v>630</v>
      </c>
      <c r="F438">
        <v>2.3199999999999998</v>
      </c>
      <c r="G438" t="s">
        <v>461</v>
      </c>
      <c r="H438" s="6">
        <v>1.29</v>
      </c>
    </row>
    <row r="439" spans="1:8" customFormat="1" x14ac:dyDescent="0.25">
      <c r="A439" t="s">
        <v>104</v>
      </c>
      <c r="B439" t="s">
        <v>111</v>
      </c>
      <c r="C439" s="1">
        <v>44625.708333333336</v>
      </c>
      <c r="D439" t="s">
        <v>833</v>
      </c>
      <c r="E439" t="s">
        <v>834</v>
      </c>
      <c r="F439">
        <v>1.75</v>
      </c>
      <c r="G439" t="s">
        <v>461</v>
      </c>
      <c r="H439" s="6">
        <v>0.73</v>
      </c>
    </row>
    <row r="440" spans="1:8" customFormat="1" x14ac:dyDescent="0.25">
      <c r="A440" t="s">
        <v>202</v>
      </c>
      <c r="B440" t="s">
        <v>426</v>
      </c>
      <c r="C440" s="1">
        <v>44625.708333333336</v>
      </c>
      <c r="D440" t="s">
        <v>553</v>
      </c>
      <c r="E440" t="s">
        <v>835</v>
      </c>
      <c r="F440">
        <v>2.2000000000000002</v>
      </c>
      <c r="G440" t="s">
        <v>461</v>
      </c>
      <c r="H440" s="6">
        <v>1.18</v>
      </c>
    </row>
    <row r="441" spans="1:8" customFormat="1" x14ac:dyDescent="0.25">
      <c r="A441" t="s">
        <v>77</v>
      </c>
      <c r="B441" t="s">
        <v>78</v>
      </c>
      <c r="C441" s="1">
        <v>44625.708333333336</v>
      </c>
      <c r="D441" t="s">
        <v>836</v>
      </c>
      <c r="E441" t="s">
        <v>837</v>
      </c>
      <c r="F441">
        <v>1.64</v>
      </c>
      <c r="G441" t="s">
        <v>460</v>
      </c>
      <c r="H441" s="6">
        <v>-1</v>
      </c>
    </row>
    <row r="442" spans="1:8" customFormat="1" x14ac:dyDescent="0.25">
      <c r="A442" t="s">
        <v>104</v>
      </c>
      <c r="B442" t="s">
        <v>169</v>
      </c>
      <c r="C442" s="1">
        <v>44625.708333333336</v>
      </c>
      <c r="D442" t="s">
        <v>838</v>
      </c>
      <c r="E442" t="s">
        <v>182</v>
      </c>
      <c r="F442">
        <v>1.88</v>
      </c>
      <c r="G442" t="s">
        <v>461</v>
      </c>
      <c r="H442" s="6">
        <v>0.86</v>
      </c>
    </row>
    <row r="443" spans="1:8" customFormat="1" x14ac:dyDescent="0.25">
      <c r="A443" t="s">
        <v>118</v>
      </c>
      <c r="B443" t="s">
        <v>517</v>
      </c>
      <c r="C443" s="1">
        <v>44625.708333333336</v>
      </c>
      <c r="D443" t="s">
        <v>839</v>
      </c>
      <c r="E443" t="s">
        <v>840</v>
      </c>
      <c r="F443">
        <v>1.64</v>
      </c>
      <c r="G443" t="s">
        <v>461</v>
      </c>
      <c r="H443" s="6">
        <v>0.63</v>
      </c>
    </row>
    <row r="444" spans="1:8" customFormat="1" x14ac:dyDescent="0.25">
      <c r="A444" t="s">
        <v>514</v>
      </c>
      <c r="B444" t="s">
        <v>407</v>
      </c>
      <c r="C444" s="1">
        <v>44625.708333333336</v>
      </c>
      <c r="D444" t="s">
        <v>634</v>
      </c>
      <c r="E444" t="s">
        <v>516</v>
      </c>
      <c r="F444">
        <v>2.94</v>
      </c>
      <c r="G444" t="s">
        <v>460</v>
      </c>
      <c r="H444" s="6">
        <v>-1</v>
      </c>
    </row>
    <row r="445" spans="1:8" customFormat="1" x14ac:dyDescent="0.25">
      <c r="A445" t="s">
        <v>118</v>
      </c>
      <c r="B445" t="s">
        <v>517</v>
      </c>
      <c r="C445" s="1">
        <v>44625.708333333336</v>
      </c>
      <c r="D445" t="s">
        <v>527</v>
      </c>
      <c r="E445" t="s">
        <v>541</v>
      </c>
      <c r="F445">
        <v>1.68</v>
      </c>
      <c r="G445" t="s">
        <v>460</v>
      </c>
      <c r="H445" s="6">
        <v>-1</v>
      </c>
    </row>
    <row r="446" spans="1:8" customFormat="1" x14ac:dyDescent="0.25">
      <c r="A446" t="s">
        <v>188</v>
      </c>
      <c r="B446" t="s">
        <v>38</v>
      </c>
      <c r="C446" s="1">
        <v>44625.729166666664</v>
      </c>
      <c r="D446" t="s">
        <v>841</v>
      </c>
      <c r="E446" t="s">
        <v>842</v>
      </c>
      <c r="F446">
        <v>2.88</v>
      </c>
      <c r="G446" t="s">
        <v>461</v>
      </c>
      <c r="H446" s="6">
        <v>1.84</v>
      </c>
    </row>
    <row r="447" spans="1:8" customFormat="1" x14ac:dyDescent="0.25">
      <c r="A447" t="s">
        <v>118</v>
      </c>
      <c r="B447" t="s">
        <v>206</v>
      </c>
      <c r="C447" s="1">
        <v>44625.729166666664</v>
      </c>
      <c r="D447" t="s">
        <v>208</v>
      </c>
      <c r="E447" t="s">
        <v>843</v>
      </c>
      <c r="F447">
        <v>1.96</v>
      </c>
      <c r="G447" t="s">
        <v>460</v>
      </c>
      <c r="H447" s="6">
        <v>-1</v>
      </c>
    </row>
    <row r="448" spans="1:8" customFormat="1" x14ac:dyDescent="0.25">
      <c r="A448" t="s">
        <v>9</v>
      </c>
      <c r="B448" t="s">
        <v>222</v>
      </c>
      <c r="C448" s="1">
        <v>44625.743055555555</v>
      </c>
      <c r="D448" t="s">
        <v>844</v>
      </c>
      <c r="E448" t="s">
        <v>389</v>
      </c>
      <c r="F448">
        <v>1.55</v>
      </c>
      <c r="G448" t="s">
        <v>461</v>
      </c>
      <c r="H448" s="6">
        <v>0.54</v>
      </c>
    </row>
    <row r="449" spans="1:8" customFormat="1" x14ac:dyDescent="0.25">
      <c r="A449" t="s">
        <v>77</v>
      </c>
      <c r="B449" t="s">
        <v>78</v>
      </c>
      <c r="C449" s="1">
        <v>44625.75</v>
      </c>
      <c r="D449" t="s">
        <v>617</v>
      </c>
      <c r="E449" t="s">
        <v>845</v>
      </c>
      <c r="F449">
        <v>1.52</v>
      </c>
      <c r="G449" t="s">
        <v>460</v>
      </c>
      <c r="H449" s="6">
        <v>-1</v>
      </c>
    </row>
    <row r="450" spans="1:8" customFormat="1" x14ac:dyDescent="0.25">
      <c r="A450" t="s">
        <v>77</v>
      </c>
      <c r="B450" t="s">
        <v>415</v>
      </c>
      <c r="C450" s="1">
        <v>44625.75</v>
      </c>
      <c r="D450" t="s">
        <v>846</v>
      </c>
      <c r="E450" t="s">
        <v>847</v>
      </c>
      <c r="F450">
        <v>1.58</v>
      </c>
      <c r="G450" t="s">
        <v>461</v>
      </c>
      <c r="H450" s="6">
        <v>0.56999999999999995</v>
      </c>
    </row>
    <row r="451" spans="1:8" customFormat="1" x14ac:dyDescent="0.25">
      <c r="A451" t="s">
        <v>77</v>
      </c>
      <c r="B451" t="s">
        <v>415</v>
      </c>
      <c r="C451" s="1">
        <v>44625.75</v>
      </c>
      <c r="D451" t="s">
        <v>848</v>
      </c>
      <c r="E451" t="s">
        <v>849</v>
      </c>
      <c r="F451">
        <v>1.58</v>
      </c>
      <c r="G451" t="s">
        <v>460</v>
      </c>
      <c r="H451" s="6">
        <v>-1</v>
      </c>
    </row>
    <row r="452" spans="1:8" customFormat="1" x14ac:dyDescent="0.25">
      <c r="A452" t="s">
        <v>77</v>
      </c>
      <c r="B452" t="s">
        <v>78</v>
      </c>
      <c r="C452" s="1">
        <v>44625.75</v>
      </c>
      <c r="D452" t="s">
        <v>80</v>
      </c>
      <c r="E452" t="s">
        <v>85</v>
      </c>
      <c r="F452">
        <v>1.72</v>
      </c>
      <c r="G452" t="s">
        <v>461</v>
      </c>
      <c r="H452" s="6">
        <v>0.71</v>
      </c>
    </row>
    <row r="453" spans="1:8" customFormat="1" x14ac:dyDescent="0.25">
      <c r="A453" t="s">
        <v>118</v>
      </c>
      <c r="B453" t="s">
        <v>391</v>
      </c>
      <c r="C453" s="1">
        <v>44625.75</v>
      </c>
      <c r="D453" t="s">
        <v>850</v>
      </c>
      <c r="E453" t="s">
        <v>393</v>
      </c>
      <c r="F453">
        <v>1.68</v>
      </c>
      <c r="G453" t="s">
        <v>461</v>
      </c>
      <c r="H453" s="6">
        <v>0.67</v>
      </c>
    </row>
    <row r="454" spans="1:8" customFormat="1" x14ac:dyDescent="0.25">
      <c r="A454" t="s">
        <v>77</v>
      </c>
      <c r="B454" t="s">
        <v>415</v>
      </c>
      <c r="C454" s="1">
        <v>44625.75</v>
      </c>
      <c r="D454" t="s">
        <v>851</v>
      </c>
      <c r="E454" t="s">
        <v>852</v>
      </c>
      <c r="F454">
        <v>1.6</v>
      </c>
      <c r="G454" t="s">
        <v>461</v>
      </c>
      <c r="H454" s="6">
        <v>0.59</v>
      </c>
    </row>
    <row r="455" spans="1:8" customFormat="1" x14ac:dyDescent="0.25">
      <c r="A455" t="s">
        <v>77</v>
      </c>
      <c r="B455" t="s">
        <v>415</v>
      </c>
      <c r="C455" s="1">
        <v>44625.75</v>
      </c>
      <c r="D455" t="s">
        <v>853</v>
      </c>
      <c r="E455" t="s">
        <v>416</v>
      </c>
      <c r="F455">
        <v>1.64</v>
      </c>
      <c r="G455" t="s">
        <v>460</v>
      </c>
      <c r="H455" s="6">
        <v>-1</v>
      </c>
    </row>
    <row r="456" spans="1:8" customFormat="1" x14ac:dyDescent="0.25">
      <c r="A456" t="s">
        <v>77</v>
      </c>
      <c r="B456" t="s">
        <v>415</v>
      </c>
      <c r="C456" s="1">
        <v>44625.75</v>
      </c>
      <c r="D456" t="s">
        <v>854</v>
      </c>
      <c r="E456" t="s">
        <v>420</v>
      </c>
      <c r="F456">
        <v>1.58</v>
      </c>
      <c r="G456" t="s">
        <v>461</v>
      </c>
      <c r="H456" s="6">
        <v>0.56999999999999995</v>
      </c>
    </row>
    <row r="457" spans="1:8" customFormat="1" x14ac:dyDescent="0.25">
      <c r="A457" t="s">
        <v>77</v>
      </c>
      <c r="B457" t="s">
        <v>78</v>
      </c>
      <c r="C457" s="1">
        <v>44625.75</v>
      </c>
      <c r="D457" t="s">
        <v>498</v>
      </c>
      <c r="E457" t="s">
        <v>632</v>
      </c>
      <c r="F457">
        <v>1.7</v>
      </c>
      <c r="G457" t="s">
        <v>460</v>
      </c>
      <c r="H457" s="6">
        <v>-1</v>
      </c>
    </row>
    <row r="458" spans="1:8" customFormat="1" x14ac:dyDescent="0.25">
      <c r="A458" t="s">
        <v>422</v>
      </c>
      <c r="B458" t="s">
        <v>423</v>
      </c>
      <c r="C458" s="1">
        <v>44625.770833333336</v>
      </c>
      <c r="D458" t="s">
        <v>855</v>
      </c>
      <c r="E458" t="s">
        <v>533</v>
      </c>
      <c r="F458">
        <v>2.08</v>
      </c>
      <c r="G458" t="s">
        <v>460</v>
      </c>
      <c r="H458" s="6">
        <v>-1</v>
      </c>
    </row>
    <row r="459" spans="1:8" customFormat="1" x14ac:dyDescent="0.25">
      <c r="A459" t="s">
        <v>104</v>
      </c>
      <c r="B459" t="s">
        <v>105</v>
      </c>
      <c r="C459" s="1">
        <v>44625.791666666664</v>
      </c>
      <c r="D459" t="s">
        <v>485</v>
      </c>
      <c r="E459" t="s">
        <v>107</v>
      </c>
      <c r="F459">
        <v>2.08</v>
      </c>
      <c r="G459" t="s">
        <v>461</v>
      </c>
      <c r="H459" s="6">
        <v>1.06</v>
      </c>
    </row>
    <row r="460" spans="1:8" customFormat="1" x14ac:dyDescent="0.25">
      <c r="A460" t="s">
        <v>104</v>
      </c>
      <c r="B460" t="s">
        <v>111</v>
      </c>
      <c r="C460" s="1">
        <v>44625.8125</v>
      </c>
      <c r="D460" t="s">
        <v>856</v>
      </c>
      <c r="E460" t="s">
        <v>857</v>
      </c>
      <c r="F460">
        <v>1.77</v>
      </c>
      <c r="G460" t="s">
        <v>460</v>
      </c>
      <c r="H460" s="6">
        <v>-1</v>
      </c>
    </row>
    <row r="461" spans="1:8" customFormat="1" x14ac:dyDescent="0.25">
      <c r="A461" t="s">
        <v>118</v>
      </c>
      <c r="B461" t="s">
        <v>206</v>
      </c>
      <c r="C461" s="1">
        <v>44625.833333333336</v>
      </c>
      <c r="D461" t="s">
        <v>858</v>
      </c>
      <c r="E461" t="s">
        <v>562</v>
      </c>
      <c r="F461">
        <v>2.2000000000000002</v>
      </c>
      <c r="G461" t="s">
        <v>460</v>
      </c>
      <c r="H461" s="6">
        <v>-1</v>
      </c>
    </row>
    <row r="462" spans="1:8" customFormat="1" x14ac:dyDescent="0.25">
      <c r="A462" t="s">
        <v>448</v>
      </c>
      <c r="B462" t="s">
        <v>441</v>
      </c>
      <c r="C462" s="1">
        <v>44625.833333333336</v>
      </c>
      <c r="D462" t="s">
        <v>679</v>
      </c>
      <c r="E462" t="s">
        <v>859</v>
      </c>
      <c r="F462">
        <v>1.94</v>
      </c>
      <c r="G462" t="s">
        <v>461</v>
      </c>
      <c r="H462" s="6">
        <v>0.92</v>
      </c>
    </row>
    <row r="463" spans="1:8" customFormat="1" x14ac:dyDescent="0.25">
      <c r="A463" t="s">
        <v>77</v>
      </c>
      <c r="B463" t="s">
        <v>435</v>
      </c>
      <c r="C463" s="1">
        <v>44625.833333333336</v>
      </c>
      <c r="D463" t="s">
        <v>860</v>
      </c>
      <c r="E463" t="s">
        <v>436</v>
      </c>
      <c r="F463">
        <v>2.2200000000000002</v>
      </c>
      <c r="G463" t="s">
        <v>461</v>
      </c>
      <c r="H463" s="6">
        <v>1.2</v>
      </c>
    </row>
    <row r="464" spans="1:8" customFormat="1" x14ac:dyDescent="0.25">
      <c r="A464" t="s">
        <v>122</v>
      </c>
      <c r="B464" t="s">
        <v>123</v>
      </c>
      <c r="C464" s="1">
        <v>44625.854166666664</v>
      </c>
      <c r="D464" t="s">
        <v>861</v>
      </c>
      <c r="E464" t="s">
        <v>438</v>
      </c>
      <c r="F464">
        <v>2.2400000000000002</v>
      </c>
      <c r="G464" t="s">
        <v>461</v>
      </c>
      <c r="H464" s="6">
        <v>1.22</v>
      </c>
    </row>
    <row r="465" spans="1:8" customFormat="1" x14ac:dyDescent="0.25">
      <c r="A465" t="s">
        <v>862</v>
      </c>
      <c r="B465" t="s">
        <v>863</v>
      </c>
      <c r="C465" s="1">
        <v>44625.875</v>
      </c>
      <c r="D465" t="s">
        <v>864</v>
      </c>
      <c r="E465" t="s">
        <v>865</v>
      </c>
      <c r="F465">
        <v>2.5</v>
      </c>
      <c r="G465" t="s">
        <v>460</v>
      </c>
      <c r="H465" s="6">
        <v>-1</v>
      </c>
    </row>
    <row r="466" spans="1:8" customFormat="1" x14ac:dyDescent="0.25">
      <c r="A466" t="s">
        <v>440</v>
      </c>
      <c r="B466" t="s">
        <v>441</v>
      </c>
      <c r="C466" s="1">
        <v>44625.875</v>
      </c>
      <c r="D466" t="s">
        <v>452</v>
      </c>
      <c r="E466" t="s">
        <v>442</v>
      </c>
      <c r="F466">
        <v>1.51</v>
      </c>
      <c r="G466" t="s">
        <v>461</v>
      </c>
      <c r="H466" s="6">
        <v>0.5</v>
      </c>
    </row>
    <row r="467" spans="1:8" customFormat="1" x14ac:dyDescent="0.25">
      <c r="A467" t="s">
        <v>126</v>
      </c>
      <c r="B467" t="s">
        <v>127</v>
      </c>
      <c r="C467" s="1">
        <v>44626.125</v>
      </c>
      <c r="D467" t="s">
        <v>868</v>
      </c>
      <c r="E467" t="s">
        <v>869</v>
      </c>
      <c r="F467">
        <v>1.56</v>
      </c>
      <c r="G467" t="s">
        <v>460</v>
      </c>
      <c r="H467" s="6">
        <v>-1</v>
      </c>
    </row>
    <row r="468" spans="1:8" customFormat="1" x14ac:dyDescent="0.25">
      <c r="A468" t="s">
        <v>126</v>
      </c>
      <c r="B468" t="s">
        <v>127</v>
      </c>
      <c r="C468" s="1">
        <v>44626.125</v>
      </c>
      <c r="D468" t="s">
        <v>687</v>
      </c>
      <c r="E468" t="s">
        <v>870</v>
      </c>
      <c r="F468">
        <v>1.68</v>
      </c>
      <c r="G468" t="s">
        <v>461</v>
      </c>
      <c r="H468" s="6">
        <v>0.67</v>
      </c>
    </row>
    <row r="469" spans="1:8" customFormat="1" x14ac:dyDescent="0.25">
      <c r="A469" t="s">
        <v>118</v>
      </c>
      <c r="B469" t="s">
        <v>530</v>
      </c>
      <c r="C469" s="1">
        <v>44626.416666666664</v>
      </c>
      <c r="D469" t="s">
        <v>871</v>
      </c>
      <c r="E469" t="s">
        <v>872</v>
      </c>
      <c r="F469">
        <v>1.77</v>
      </c>
      <c r="G469" t="s">
        <v>460</v>
      </c>
      <c r="H469" s="6">
        <v>-1</v>
      </c>
    </row>
    <row r="470" spans="1:8" customFormat="1" x14ac:dyDescent="0.25">
      <c r="A470" t="s">
        <v>5</v>
      </c>
      <c r="B470" t="s">
        <v>6</v>
      </c>
      <c r="C470" s="1">
        <v>44626.416666666664</v>
      </c>
      <c r="D470" t="s">
        <v>663</v>
      </c>
      <c r="E470" t="s">
        <v>873</v>
      </c>
      <c r="F470">
        <v>1.86</v>
      </c>
      <c r="G470" t="s">
        <v>461</v>
      </c>
      <c r="H470" s="6">
        <v>0.87</v>
      </c>
    </row>
    <row r="471" spans="1:8" customFormat="1" x14ac:dyDescent="0.25">
      <c r="A471" t="s">
        <v>149</v>
      </c>
      <c r="B471" t="s">
        <v>157</v>
      </c>
      <c r="C471" s="1">
        <v>44626.4375</v>
      </c>
      <c r="D471" t="s">
        <v>874</v>
      </c>
      <c r="E471" t="s">
        <v>158</v>
      </c>
      <c r="F471">
        <v>1.79</v>
      </c>
      <c r="G471" t="s">
        <v>461</v>
      </c>
      <c r="H471" s="6">
        <v>0.77</v>
      </c>
    </row>
    <row r="472" spans="1:8" customFormat="1" x14ac:dyDescent="0.25">
      <c r="A472" t="s">
        <v>118</v>
      </c>
      <c r="B472" t="s">
        <v>537</v>
      </c>
      <c r="C472" s="1">
        <v>44626.458333333336</v>
      </c>
      <c r="D472" t="s">
        <v>875</v>
      </c>
      <c r="E472" t="s">
        <v>876</v>
      </c>
      <c r="F472">
        <v>1.67</v>
      </c>
      <c r="G472" t="s">
        <v>461</v>
      </c>
      <c r="H472" s="6">
        <v>0.66</v>
      </c>
    </row>
    <row r="473" spans="1:8" customFormat="1" x14ac:dyDescent="0.25">
      <c r="A473" t="s">
        <v>118</v>
      </c>
      <c r="B473" t="s">
        <v>537</v>
      </c>
      <c r="C473" s="1">
        <v>44626.458333333336</v>
      </c>
      <c r="D473" t="s">
        <v>539</v>
      </c>
      <c r="E473" t="s">
        <v>877</v>
      </c>
      <c r="F473">
        <v>1.61</v>
      </c>
      <c r="G473" t="s">
        <v>461</v>
      </c>
      <c r="H473" s="6">
        <v>0.62</v>
      </c>
    </row>
    <row r="474" spans="1:8" customFormat="1" x14ac:dyDescent="0.25">
      <c r="A474" t="s">
        <v>118</v>
      </c>
      <c r="B474" t="s">
        <v>530</v>
      </c>
      <c r="C474" s="1">
        <v>44626.458333333336</v>
      </c>
      <c r="D474" t="s">
        <v>532</v>
      </c>
      <c r="E474" t="s">
        <v>878</v>
      </c>
      <c r="F474">
        <v>1.62</v>
      </c>
      <c r="G474" t="s">
        <v>460</v>
      </c>
      <c r="H474" s="6">
        <v>-1</v>
      </c>
    </row>
    <row r="475" spans="1:8" customFormat="1" x14ac:dyDescent="0.25">
      <c r="A475" t="s">
        <v>160</v>
      </c>
      <c r="B475" t="s">
        <v>161</v>
      </c>
      <c r="C475" s="1">
        <v>44626.458333333336</v>
      </c>
      <c r="D475" t="s">
        <v>879</v>
      </c>
      <c r="E475" t="s">
        <v>880</v>
      </c>
      <c r="F475">
        <v>1.84</v>
      </c>
      <c r="G475" t="s">
        <v>461</v>
      </c>
      <c r="H475" s="6">
        <v>0.82</v>
      </c>
    </row>
    <row r="476" spans="1:8" customFormat="1" x14ac:dyDescent="0.25">
      <c r="A476" t="s">
        <v>160</v>
      </c>
      <c r="B476" t="s">
        <v>161</v>
      </c>
      <c r="C476" s="1">
        <v>44626.458333333336</v>
      </c>
      <c r="D476" t="s">
        <v>881</v>
      </c>
      <c r="E476" t="s">
        <v>167</v>
      </c>
      <c r="F476">
        <v>1.68</v>
      </c>
      <c r="G476" t="s">
        <v>460</v>
      </c>
      <c r="H476" s="6">
        <v>-1</v>
      </c>
    </row>
    <row r="477" spans="1:8" customFormat="1" x14ac:dyDescent="0.25">
      <c r="A477" t="s">
        <v>118</v>
      </c>
      <c r="B477" t="s">
        <v>537</v>
      </c>
      <c r="C477" s="1">
        <v>44626.458333333336</v>
      </c>
      <c r="D477" t="s">
        <v>882</v>
      </c>
      <c r="E477" t="s">
        <v>883</v>
      </c>
      <c r="F477">
        <v>1.67</v>
      </c>
      <c r="G477" t="s">
        <v>461</v>
      </c>
      <c r="H477" s="6">
        <v>0.66</v>
      </c>
    </row>
    <row r="478" spans="1:8" customFormat="1" x14ac:dyDescent="0.25">
      <c r="A478" t="s">
        <v>104</v>
      </c>
      <c r="B478" t="s">
        <v>169</v>
      </c>
      <c r="C478" s="1">
        <v>44626.458333333336</v>
      </c>
      <c r="D478" t="s">
        <v>884</v>
      </c>
      <c r="E478" t="s">
        <v>885</v>
      </c>
      <c r="F478">
        <v>1.84</v>
      </c>
      <c r="G478" t="s">
        <v>461</v>
      </c>
      <c r="H478" s="6">
        <v>0.82</v>
      </c>
    </row>
    <row r="479" spans="1:8" customFormat="1" x14ac:dyDescent="0.25">
      <c r="A479" t="s">
        <v>118</v>
      </c>
      <c r="B479" t="s">
        <v>537</v>
      </c>
      <c r="C479" s="1">
        <v>44626.458333333336</v>
      </c>
      <c r="D479" t="s">
        <v>886</v>
      </c>
      <c r="E479" t="s">
        <v>538</v>
      </c>
      <c r="F479">
        <v>1.68</v>
      </c>
      <c r="G479" t="s">
        <v>461</v>
      </c>
      <c r="H479" s="6">
        <v>0.67</v>
      </c>
    </row>
    <row r="480" spans="1:8" customFormat="1" x14ac:dyDescent="0.25">
      <c r="A480" t="s">
        <v>118</v>
      </c>
      <c r="B480" t="s">
        <v>530</v>
      </c>
      <c r="C480" s="1">
        <v>44626.458333333336</v>
      </c>
      <c r="D480" t="s">
        <v>887</v>
      </c>
      <c r="E480" t="s">
        <v>888</v>
      </c>
      <c r="F480">
        <v>1.59</v>
      </c>
      <c r="G480" t="s">
        <v>460</v>
      </c>
      <c r="H480" s="6">
        <v>-1</v>
      </c>
    </row>
    <row r="481" spans="1:8" customFormat="1" x14ac:dyDescent="0.25">
      <c r="A481" t="s">
        <v>118</v>
      </c>
      <c r="B481" t="s">
        <v>537</v>
      </c>
      <c r="C481" s="1">
        <v>44626.458333333336</v>
      </c>
      <c r="D481" t="s">
        <v>889</v>
      </c>
      <c r="E481" t="s">
        <v>890</v>
      </c>
      <c r="F481">
        <v>1.83</v>
      </c>
      <c r="G481" t="s">
        <v>461</v>
      </c>
      <c r="H481" s="6">
        <v>0.81</v>
      </c>
    </row>
    <row r="482" spans="1:8" customFormat="1" x14ac:dyDescent="0.25">
      <c r="A482" t="s">
        <v>585</v>
      </c>
      <c r="B482" t="s">
        <v>586</v>
      </c>
      <c r="C482" s="1">
        <v>44626.479166666664</v>
      </c>
      <c r="D482" t="s">
        <v>592</v>
      </c>
      <c r="E482" t="s">
        <v>891</v>
      </c>
      <c r="F482">
        <v>1.5</v>
      </c>
      <c r="G482" t="s">
        <v>461</v>
      </c>
      <c r="H482" s="6">
        <v>0.5</v>
      </c>
    </row>
    <row r="483" spans="1:8" customFormat="1" x14ac:dyDescent="0.25">
      <c r="A483" t="s">
        <v>104</v>
      </c>
      <c r="B483" t="s">
        <v>111</v>
      </c>
      <c r="C483" s="1">
        <v>44626.486111111109</v>
      </c>
      <c r="D483" t="s">
        <v>596</v>
      </c>
      <c r="E483" t="s">
        <v>892</v>
      </c>
      <c r="F483">
        <v>1.92</v>
      </c>
      <c r="G483" t="s">
        <v>460</v>
      </c>
      <c r="H483" s="6">
        <v>-1</v>
      </c>
    </row>
    <row r="484" spans="1:8" customFormat="1" x14ac:dyDescent="0.25">
      <c r="A484" t="s">
        <v>61</v>
      </c>
      <c r="B484" t="s">
        <v>38</v>
      </c>
      <c r="C484" s="1">
        <v>44626.5</v>
      </c>
      <c r="D484" t="s">
        <v>893</v>
      </c>
      <c r="E484" t="s">
        <v>176</v>
      </c>
      <c r="F484">
        <v>1.62</v>
      </c>
      <c r="G484" t="s">
        <v>461</v>
      </c>
      <c r="H484" s="6">
        <v>0.61</v>
      </c>
    </row>
    <row r="485" spans="1:8" customFormat="1" x14ac:dyDescent="0.25">
      <c r="A485" t="s">
        <v>118</v>
      </c>
      <c r="B485" t="s">
        <v>530</v>
      </c>
      <c r="C485" s="1">
        <v>44626.5</v>
      </c>
      <c r="D485" t="s">
        <v>894</v>
      </c>
      <c r="E485" t="s">
        <v>895</v>
      </c>
      <c r="F485">
        <v>1.52</v>
      </c>
      <c r="G485" t="s">
        <v>460</v>
      </c>
      <c r="H485" s="6">
        <v>-1</v>
      </c>
    </row>
    <row r="486" spans="1:8" customFormat="1" x14ac:dyDescent="0.25">
      <c r="A486" t="s">
        <v>23</v>
      </c>
      <c r="B486" t="s">
        <v>24</v>
      </c>
      <c r="C486" s="1">
        <v>44626.5</v>
      </c>
      <c r="D486" t="s">
        <v>240</v>
      </c>
      <c r="E486" t="s">
        <v>51</v>
      </c>
      <c r="F486">
        <v>1.76</v>
      </c>
      <c r="G486" t="s">
        <v>461</v>
      </c>
      <c r="H486" s="6">
        <v>0.74</v>
      </c>
    </row>
    <row r="487" spans="1:8" customFormat="1" x14ac:dyDescent="0.25">
      <c r="A487" t="s">
        <v>118</v>
      </c>
      <c r="B487" t="s">
        <v>530</v>
      </c>
      <c r="C487" s="1">
        <v>44626.5</v>
      </c>
      <c r="D487" t="s">
        <v>896</v>
      </c>
      <c r="E487" t="s">
        <v>897</v>
      </c>
      <c r="F487">
        <v>1.58</v>
      </c>
      <c r="G487" t="s">
        <v>461</v>
      </c>
      <c r="H487" s="6">
        <v>0.56999999999999995</v>
      </c>
    </row>
    <row r="488" spans="1:8" customFormat="1" x14ac:dyDescent="0.25">
      <c r="A488" t="s">
        <v>77</v>
      </c>
      <c r="B488" t="s">
        <v>435</v>
      </c>
      <c r="C488" s="1">
        <v>44626.5</v>
      </c>
      <c r="D488" t="s">
        <v>437</v>
      </c>
      <c r="E488" t="s">
        <v>898</v>
      </c>
      <c r="F488">
        <v>1.75</v>
      </c>
      <c r="G488" t="s">
        <v>461</v>
      </c>
      <c r="H488" s="6">
        <v>0.73</v>
      </c>
    </row>
    <row r="489" spans="1:8" customFormat="1" x14ac:dyDescent="0.25">
      <c r="A489" t="s">
        <v>64</v>
      </c>
      <c r="B489" t="s">
        <v>86</v>
      </c>
      <c r="C489" s="1">
        <v>44626.5</v>
      </c>
      <c r="D489" t="s">
        <v>899</v>
      </c>
      <c r="E489" t="s">
        <v>900</v>
      </c>
      <c r="F489">
        <v>2.16</v>
      </c>
      <c r="G489" t="s">
        <v>461</v>
      </c>
      <c r="H489" s="6">
        <v>1.1399999999999999</v>
      </c>
    </row>
    <row r="490" spans="1:8" customFormat="1" x14ac:dyDescent="0.25">
      <c r="A490" t="s">
        <v>64</v>
      </c>
      <c r="B490" t="s">
        <v>65</v>
      </c>
      <c r="C490" s="1">
        <v>44626.520833333336</v>
      </c>
      <c r="D490" t="s">
        <v>901</v>
      </c>
      <c r="E490" t="s">
        <v>902</v>
      </c>
      <c r="F490">
        <v>2.2599999999999998</v>
      </c>
      <c r="G490" t="s">
        <v>461</v>
      </c>
      <c r="H490" s="6">
        <v>1.23</v>
      </c>
    </row>
    <row r="491" spans="1:8" customFormat="1" x14ac:dyDescent="0.25">
      <c r="A491" t="s">
        <v>160</v>
      </c>
      <c r="B491" t="s">
        <v>161</v>
      </c>
      <c r="C491" s="1">
        <v>44626.520833333336</v>
      </c>
      <c r="D491" t="s">
        <v>903</v>
      </c>
      <c r="E491" t="s">
        <v>904</v>
      </c>
      <c r="F491">
        <v>1.82</v>
      </c>
      <c r="G491" t="s">
        <v>461</v>
      </c>
      <c r="H491" s="6">
        <v>0.8</v>
      </c>
    </row>
    <row r="492" spans="1:8" customFormat="1" x14ac:dyDescent="0.25">
      <c r="A492" t="s">
        <v>64</v>
      </c>
      <c r="B492" t="s">
        <v>199</v>
      </c>
      <c r="C492" s="1">
        <v>44626.541666666664</v>
      </c>
      <c r="D492" t="s">
        <v>905</v>
      </c>
      <c r="E492" t="s">
        <v>906</v>
      </c>
      <c r="F492">
        <v>2.12</v>
      </c>
      <c r="G492" t="s">
        <v>461</v>
      </c>
      <c r="H492" s="6">
        <v>1.1000000000000001</v>
      </c>
    </row>
    <row r="493" spans="1:8" customFormat="1" x14ac:dyDescent="0.25">
      <c r="A493" t="s">
        <v>118</v>
      </c>
      <c r="B493" t="s">
        <v>206</v>
      </c>
      <c r="C493" s="1">
        <v>44626.541666666664</v>
      </c>
      <c r="D493" t="s">
        <v>907</v>
      </c>
      <c r="E493" t="s">
        <v>908</v>
      </c>
      <c r="F493">
        <v>1.57</v>
      </c>
      <c r="G493" t="s">
        <v>461</v>
      </c>
      <c r="H493" s="6">
        <v>0.56000000000000005</v>
      </c>
    </row>
    <row r="494" spans="1:8" customFormat="1" x14ac:dyDescent="0.25">
      <c r="A494" t="s">
        <v>149</v>
      </c>
      <c r="B494" t="s">
        <v>157</v>
      </c>
      <c r="C494" s="1">
        <v>44626.541666666664</v>
      </c>
      <c r="D494" t="s">
        <v>662</v>
      </c>
      <c r="E494" t="s">
        <v>524</v>
      </c>
      <c r="F494">
        <v>1.73</v>
      </c>
      <c r="G494" t="s">
        <v>461</v>
      </c>
      <c r="H494" s="6">
        <v>0.72</v>
      </c>
    </row>
    <row r="495" spans="1:8" customFormat="1" x14ac:dyDescent="0.25">
      <c r="A495" t="s">
        <v>64</v>
      </c>
      <c r="B495" t="s">
        <v>199</v>
      </c>
      <c r="C495" s="1">
        <v>44626.541666666664</v>
      </c>
      <c r="D495" t="s">
        <v>909</v>
      </c>
      <c r="E495" t="s">
        <v>910</v>
      </c>
      <c r="F495">
        <v>1.99</v>
      </c>
      <c r="G495" t="s">
        <v>460</v>
      </c>
      <c r="H495" s="6">
        <v>-1</v>
      </c>
    </row>
    <row r="496" spans="1:8" customFormat="1" x14ac:dyDescent="0.25">
      <c r="A496" t="s">
        <v>149</v>
      </c>
      <c r="B496" t="s">
        <v>244</v>
      </c>
      <c r="C496" s="1">
        <v>44626.541666666664</v>
      </c>
      <c r="D496" t="s">
        <v>246</v>
      </c>
      <c r="E496" t="s">
        <v>911</v>
      </c>
      <c r="F496">
        <v>2.04</v>
      </c>
      <c r="G496" t="s">
        <v>461</v>
      </c>
      <c r="H496" s="6">
        <v>1.02</v>
      </c>
    </row>
    <row r="497" spans="1:8" customFormat="1" x14ac:dyDescent="0.25">
      <c r="A497" t="s">
        <v>118</v>
      </c>
      <c r="B497" t="s">
        <v>119</v>
      </c>
      <c r="C497" s="1">
        <v>44626.541666666664</v>
      </c>
      <c r="D497" t="s">
        <v>434</v>
      </c>
      <c r="E497" t="s">
        <v>912</v>
      </c>
      <c r="F497">
        <v>1.5</v>
      </c>
      <c r="G497" t="s">
        <v>461</v>
      </c>
      <c r="H497" s="6">
        <v>0.49</v>
      </c>
    </row>
    <row r="498" spans="1:8" customFormat="1" x14ac:dyDescent="0.25">
      <c r="A498" t="s">
        <v>507</v>
      </c>
      <c r="B498" t="s">
        <v>38</v>
      </c>
      <c r="C498" s="1">
        <v>44626.541666666664</v>
      </c>
      <c r="D498" t="s">
        <v>589</v>
      </c>
      <c r="E498" t="s">
        <v>913</v>
      </c>
      <c r="F498">
        <v>1.76</v>
      </c>
      <c r="G498" t="s">
        <v>461</v>
      </c>
      <c r="H498" s="6">
        <v>0.74</v>
      </c>
    </row>
    <row r="499" spans="1:8" customFormat="1" x14ac:dyDescent="0.25">
      <c r="A499" t="s">
        <v>422</v>
      </c>
      <c r="B499" t="s">
        <v>469</v>
      </c>
      <c r="C499" s="1">
        <v>44626.541666666664</v>
      </c>
      <c r="D499" t="s">
        <v>914</v>
      </c>
      <c r="E499" t="s">
        <v>915</v>
      </c>
      <c r="F499">
        <v>1.72</v>
      </c>
      <c r="G499" t="s">
        <v>461</v>
      </c>
      <c r="H499" s="6">
        <v>0.73</v>
      </c>
    </row>
    <row r="500" spans="1:8" customFormat="1" x14ac:dyDescent="0.25">
      <c r="A500" t="s">
        <v>70</v>
      </c>
      <c r="B500" t="s">
        <v>71</v>
      </c>
      <c r="C500" s="1">
        <v>44626.541666666664</v>
      </c>
      <c r="D500" t="s">
        <v>916</v>
      </c>
      <c r="E500" t="s">
        <v>917</v>
      </c>
      <c r="F500">
        <v>2.52</v>
      </c>
      <c r="G500" t="s">
        <v>460</v>
      </c>
      <c r="H500" s="6">
        <v>-1</v>
      </c>
    </row>
    <row r="501" spans="1:8" customFormat="1" x14ac:dyDescent="0.25">
      <c r="A501" t="s">
        <v>514</v>
      </c>
      <c r="B501" t="s">
        <v>407</v>
      </c>
      <c r="C501" s="1">
        <v>44626.552083333336</v>
      </c>
      <c r="D501" t="s">
        <v>695</v>
      </c>
      <c r="E501" t="s">
        <v>918</v>
      </c>
      <c r="F501">
        <v>2.12</v>
      </c>
      <c r="G501" t="s">
        <v>461</v>
      </c>
      <c r="H501" s="6">
        <v>1.1000000000000001</v>
      </c>
    </row>
    <row r="502" spans="1:8" customFormat="1" x14ac:dyDescent="0.25">
      <c r="A502" t="s">
        <v>64</v>
      </c>
      <c r="B502" t="s">
        <v>89</v>
      </c>
      <c r="C502" s="1">
        <v>44626.5625</v>
      </c>
      <c r="D502" t="s">
        <v>919</v>
      </c>
      <c r="E502" t="s">
        <v>920</v>
      </c>
      <c r="F502">
        <v>2.2200000000000002</v>
      </c>
      <c r="G502" t="s">
        <v>461</v>
      </c>
      <c r="H502" s="6">
        <v>1.2</v>
      </c>
    </row>
    <row r="503" spans="1:8" customFormat="1" x14ac:dyDescent="0.25">
      <c r="A503" t="s">
        <v>104</v>
      </c>
      <c r="B503" t="s">
        <v>105</v>
      </c>
      <c r="C503" s="1">
        <v>44626.583333333336</v>
      </c>
      <c r="D503" t="s">
        <v>921</v>
      </c>
      <c r="E503" t="s">
        <v>922</v>
      </c>
      <c r="F503">
        <v>1.71</v>
      </c>
      <c r="G503" t="s">
        <v>460</v>
      </c>
      <c r="H503" s="6">
        <v>-1</v>
      </c>
    </row>
    <row r="504" spans="1:8" customFormat="1" x14ac:dyDescent="0.25">
      <c r="A504" t="s">
        <v>385</v>
      </c>
      <c r="B504" t="s">
        <v>386</v>
      </c>
      <c r="C504" s="1">
        <v>44626.583333333336</v>
      </c>
      <c r="D504" t="s">
        <v>387</v>
      </c>
      <c r="E504" t="s">
        <v>664</v>
      </c>
      <c r="F504">
        <v>2.15</v>
      </c>
      <c r="G504" t="s">
        <v>460</v>
      </c>
      <c r="H504" s="6">
        <v>-1</v>
      </c>
    </row>
    <row r="505" spans="1:8" customFormat="1" x14ac:dyDescent="0.25">
      <c r="A505" t="s">
        <v>122</v>
      </c>
      <c r="B505" t="s">
        <v>164</v>
      </c>
      <c r="C505" s="1">
        <v>44626.583333333336</v>
      </c>
      <c r="D505" t="s">
        <v>256</v>
      </c>
      <c r="E505" t="s">
        <v>923</v>
      </c>
      <c r="F505">
        <v>1.6</v>
      </c>
      <c r="G505" t="s">
        <v>460</v>
      </c>
      <c r="H505" s="6">
        <v>-1</v>
      </c>
    </row>
    <row r="506" spans="1:8" customFormat="1" x14ac:dyDescent="0.25">
      <c r="A506" t="s">
        <v>77</v>
      </c>
      <c r="B506" t="s">
        <v>435</v>
      </c>
      <c r="C506" s="1">
        <v>44626.583333333336</v>
      </c>
      <c r="D506" t="s">
        <v>924</v>
      </c>
      <c r="E506" t="s">
        <v>925</v>
      </c>
      <c r="F506">
        <v>1.57</v>
      </c>
      <c r="G506" t="s">
        <v>461</v>
      </c>
      <c r="H506" s="6">
        <v>0.56000000000000005</v>
      </c>
    </row>
    <row r="507" spans="1:8" customFormat="1" x14ac:dyDescent="0.25">
      <c r="A507" t="s">
        <v>104</v>
      </c>
      <c r="B507" t="s">
        <v>111</v>
      </c>
      <c r="C507" s="1">
        <v>44626.583333333336</v>
      </c>
      <c r="D507" t="s">
        <v>113</v>
      </c>
      <c r="E507" t="s">
        <v>557</v>
      </c>
      <c r="F507">
        <v>2.04</v>
      </c>
      <c r="G507" t="s">
        <v>461</v>
      </c>
      <c r="H507" s="6">
        <v>1.02</v>
      </c>
    </row>
    <row r="508" spans="1:8" customFormat="1" x14ac:dyDescent="0.25">
      <c r="A508" t="s">
        <v>55</v>
      </c>
      <c r="B508" t="s">
        <v>56</v>
      </c>
      <c r="C508" s="1">
        <v>44626.583333333336</v>
      </c>
      <c r="D508" t="s">
        <v>399</v>
      </c>
      <c r="E508" t="s">
        <v>549</v>
      </c>
      <c r="F508">
        <v>1.8</v>
      </c>
      <c r="G508" t="s">
        <v>461</v>
      </c>
      <c r="H508" s="6">
        <v>0.78</v>
      </c>
    </row>
    <row r="509" spans="1:8" customFormat="1" x14ac:dyDescent="0.25">
      <c r="A509" t="s">
        <v>202</v>
      </c>
      <c r="B509" t="s">
        <v>426</v>
      </c>
      <c r="C509" s="1">
        <v>44626.583333333336</v>
      </c>
      <c r="D509" t="s">
        <v>926</v>
      </c>
      <c r="E509" t="s">
        <v>927</v>
      </c>
      <c r="F509">
        <v>1.82</v>
      </c>
      <c r="G509" t="s">
        <v>461</v>
      </c>
      <c r="H509" s="6">
        <v>0.8</v>
      </c>
    </row>
    <row r="510" spans="1:8" customFormat="1" x14ac:dyDescent="0.25">
      <c r="A510" t="s">
        <v>261</v>
      </c>
      <c r="B510" t="s">
        <v>262</v>
      </c>
      <c r="C510" s="1">
        <v>44626.583333333336</v>
      </c>
      <c r="D510" t="s">
        <v>483</v>
      </c>
      <c r="E510" t="s">
        <v>928</v>
      </c>
      <c r="F510">
        <v>1.71</v>
      </c>
      <c r="G510" t="s">
        <v>461</v>
      </c>
      <c r="H510" s="6">
        <v>0.7</v>
      </c>
    </row>
    <row r="511" spans="1:8" customFormat="1" x14ac:dyDescent="0.25">
      <c r="A511" t="s">
        <v>261</v>
      </c>
      <c r="B511" t="s">
        <v>262</v>
      </c>
      <c r="C511" s="1">
        <v>44626.583333333336</v>
      </c>
      <c r="D511" t="s">
        <v>929</v>
      </c>
      <c r="E511" t="s">
        <v>480</v>
      </c>
      <c r="F511">
        <v>2.2999999999999998</v>
      </c>
      <c r="G511" t="s">
        <v>461</v>
      </c>
      <c r="H511" s="6">
        <v>1.27</v>
      </c>
    </row>
    <row r="512" spans="1:8" customFormat="1" x14ac:dyDescent="0.25">
      <c r="A512" t="s">
        <v>202</v>
      </c>
      <c r="B512" t="s">
        <v>203</v>
      </c>
      <c r="C512" s="1">
        <v>44626.604166666664</v>
      </c>
      <c r="D512" t="s">
        <v>503</v>
      </c>
      <c r="E512" t="s">
        <v>502</v>
      </c>
      <c r="F512">
        <v>1.71</v>
      </c>
      <c r="G512" t="s">
        <v>461</v>
      </c>
      <c r="H512" s="6">
        <v>0.7</v>
      </c>
    </row>
    <row r="513" spans="1:8" customFormat="1" x14ac:dyDescent="0.25">
      <c r="A513" t="s">
        <v>184</v>
      </c>
      <c r="B513" t="s">
        <v>185</v>
      </c>
      <c r="C513" s="1">
        <v>44626.604166666664</v>
      </c>
      <c r="D513" t="s">
        <v>496</v>
      </c>
      <c r="E513" t="s">
        <v>930</v>
      </c>
      <c r="F513">
        <v>1.7</v>
      </c>
      <c r="G513" t="s">
        <v>460</v>
      </c>
      <c r="H513" s="6">
        <v>-1</v>
      </c>
    </row>
    <row r="514" spans="1:8" customFormat="1" x14ac:dyDescent="0.25">
      <c r="A514" t="s">
        <v>585</v>
      </c>
      <c r="B514" t="s">
        <v>586</v>
      </c>
      <c r="C514" s="1">
        <v>44626.604166666664</v>
      </c>
      <c r="D514" t="s">
        <v>931</v>
      </c>
      <c r="E514" t="s">
        <v>932</v>
      </c>
      <c r="F514">
        <v>1.5</v>
      </c>
      <c r="G514" t="s">
        <v>461</v>
      </c>
      <c r="H514" s="6">
        <v>0.5</v>
      </c>
    </row>
    <row r="515" spans="1:8" customFormat="1" x14ac:dyDescent="0.25">
      <c r="A515" t="s">
        <v>202</v>
      </c>
      <c r="B515" t="s">
        <v>203</v>
      </c>
      <c r="C515" s="1">
        <v>44626.604166666664</v>
      </c>
      <c r="D515" t="s">
        <v>369</v>
      </c>
      <c r="E515" t="s">
        <v>500</v>
      </c>
      <c r="F515">
        <v>1.64</v>
      </c>
      <c r="G515" t="s">
        <v>461</v>
      </c>
      <c r="H515" s="6">
        <v>0.63</v>
      </c>
    </row>
    <row r="516" spans="1:8" customFormat="1" x14ac:dyDescent="0.25">
      <c r="A516" t="s">
        <v>118</v>
      </c>
      <c r="B516" t="s">
        <v>119</v>
      </c>
      <c r="C516" s="1">
        <v>44626.625</v>
      </c>
      <c r="D516" t="s">
        <v>933</v>
      </c>
      <c r="E516" t="s">
        <v>336</v>
      </c>
      <c r="F516">
        <v>1.76</v>
      </c>
      <c r="G516" t="s">
        <v>461</v>
      </c>
      <c r="H516" s="6">
        <v>0.74</v>
      </c>
    </row>
    <row r="517" spans="1:8" customFormat="1" x14ac:dyDescent="0.25">
      <c r="A517" t="s">
        <v>118</v>
      </c>
      <c r="B517" t="s">
        <v>206</v>
      </c>
      <c r="C517" s="1">
        <v>44626.635416666664</v>
      </c>
      <c r="D517" t="s">
        <v>934</v>
      </c>
      <c r="E517" t="s">
        <v>935</v>
      </c>
      <c r="F517">
        <v>2.2799999999999998</v>
      </c>
      <c r="G517" t="s">
        <v>460</v>
      </c>
      <c r="H517" s="6">
        <v>-1</v>
      </c>
    </row>
    <row r="518" spans="1:8" customFormat="1" x14ac:dyDescent="0.25">
      <c r="A518" t="s">
        <v>122</v>
      </c>
      <c r="B518" t="s">
        <v>123</v>
      </c>
      <c r="C518" s="1">
        <v>44626.645833333336</v>
      </c>
      <c r="D518" t="s">
        <v>439</v>
      </c>
      <c r="E518" t="s">
        <v>936</v>
      </c>
      <c r="F518">
        <v>1.69</v>
      </c>
      <c r="G518" t="s">
        <v>461</v>
      </c>
      <c r="H518" s="6">
        <v>0.68</v>
      </c>
    </row>
    <row r="519" spans="1:8" customFormat="1" x14ac:dyDescent="0.25">
      <c r="A519" t="s">
        <v>47</v>
      </c>
      <c r="B519" t="s">
        <v>48</v>
      </c>
      <c r="C519" s="1">
        <v>44626.645833333336</v>
      </c>
      <c r="D519" t="s">
        <v>937</v>
      </c>
      <c r="E519" t="s">
        <v>622</v>
      </c>
      <c r="F519">
        <v>2.06</v>
      </c>
      <c r="G519" t="s">
        <v>460</v>
      </c>
      <c r="H519" s="6">
        <v>-1</v>
      </c>
    </row>
    <row r="520" spans="1:8" customFormat="1" x14ac:dyDescent="0.25">
      <c r="A520" t="s">
        <v>122</v>
      </c>
      <c r="B520" t="s">
        <v>164</v>
      </c>
      <c r="C520" s="1">
        <v>44626.645833333336</v>
      </c>
      <c r="D520" t="s">
        <v>938</v>
      </c>
      <c r="E520" t="s">
        <v>939</v>
      </c>
      <c r="F520">
        <v>1.98</v>
      </c>
      <c r="G520" t="s">
        <v>460</v>
      </c>
      <c r="H520" s="6">
        <v>-1</v>
      </c>
    </row>
    <row r="521" spans="1:8" customFormat="1" x14ac:dyDescent="0.25">
      <c r="A521" t="s">
        <v>118</v>
      </c>
      <c r="B521" t="s">
        <v>391</v>
      </c>
      <c r="C521" s="1">
        <v>44626.645833333336</v>
      </c>
      <c r="D521" t="s">
        <v>940</v>
      </c>
      <c r="E521" t="s">
        <v>941</v>
      </c>
      <c r="F521">
        <v>1.55</v>
      </c>
      <c r="G521" t="s">
        <v>460</v>
      </c>
      <c r="H521" s="6">
        <v>-1</v>
      </c>
    </row>
    <row r="522" spans="1:8" customFormat="1" x14ac:dyDescent="0.25">
      <c r="A522" t="s">
        <v>118</v>
      </c>
      <c r="B522" t="s">
        <v>391</v>
      </c>
      <c r="C522" s="1">
        <v>44626.645833333336</v>
      </c>
      <c r="D522" t="s">
        <v>942</v>
      </c>
      <c r="E522" t="s">
        <v>392</v>
      </c>
      <c r="F522">
        <v>1.59</v>
      </c>
      <c r="G522" t="s">
        <v>460</v>
      </c>
      <c r="H522" s="6">
        <v>-1</v>
      </c>
    </row>
    <row r="523" spans="1:8" customFormat="1" x14ac:dyDescent="0.25">
      <c r="A523" t="s">
        <v>118</v>
      </c>
      <c r="B523" t="s">
        <v>517</v>
      </c>
      <c r="C523" s="1">
        <v>44626.645833333336</v>
      </c>
      <c r="D523" t="s">
        <v>943</v>
      </c>
      <c r="E523" t="s">
        <v>944</v>
      </c>
      <c r="F523">
        <v>1.59</v>
      </c>
      <c r="G523" t="s">
        <v>460</v>
      </c>
      <c r="H523" s="6">
        <v>-1</v>
      </c>
    </row>
    <row r="524" spans="1:8" customFormat="1" x14ac:dyDescent="0.25">
      <c r="A524" t="s">
        <v>118</v>
      </c>
      <c r="B524" t="s">
        <v>537</v>
      </c>
      <c r="C524" s="1">
        <v>44626.666666666664</v>
      </c>
      <c r="D524" t="s">
        <v>945</v>
      </c>
      <c r="E524" t="s">
        <v>946</v>
      </c>
      <c r="F524">
        <v>1.8</v>
      </c>
      <c r="G524" t="s">
        <v>461</v>
      </c>
      <c r="H524" s="6">
        <v>0.78</v>
      </c>
    </row>
    <row r="525" spans="1:8" customFormat="1" x14ac:dyDescent="0.25">
      <c r="A525" t="s">
        <v>100</v>
      </c>
      <c r="B525" t="s">
        <v>108</v>
      </c>
      <c r="C525" s="1">
        <v>44626.666666666664</v>
      </c>
      <c r="D525" t="s">
        <v>947</v>
      </c>
      <c r="E525" t="s">
        <v>948</v>
      </c>
      <c r="F525">
        <v>2.38</v>
      </c>
      <c r="G525" t="s">
        <v>460</v>
      </c>
      <c r="H525" s="6">
        <v>-1</v>
      </c>
    </row>
    <row r="526" spans="1:8" customFormat="1" x14ac:dyDescent="0.25">
      <c r="A526" t="s">
        <v>422</v>
      </c>
      <c r="B526" t="s">
        <v>469</v>
      </c>
      <c r="C526" s="1">
        <v>44626.666666666664</v>
      </c>
      <c r="D526" t="s">
        <v>543</v>
      </c>
      <c r="E526" t="s">
        <v>949</v>
      </c>
      <c r="F526">
        <v>1.68</v>
      </c>
      <c r="G526" t="s">
        <v>461</v>
      </c>
      <c r="H526" s="6">
        <v>0.67</v>
      </c>
    </row>
    <row r="527" spans="1:8" customFormat="1" x14ac:dyDescent="0.25">
      <c r="A527" t="s">
        <v>118</v>
      </c>
      <c r="B527" t="s">
        <v>517</v>
      </c>
      <c r="C527" s="1">
        <v>44626.666666666664</v>
      </c>
      <c r="D527" t="s">
        <v>547</v>
      </c>
      <c r="E527" t="s">
        <v>950</v>
      </c>
      <c r="F527">
        <v>1.63</v>
      </c>
      <c r="G527" t="s">
        <v>461</v>
      </c>
      <c r="H527" s="6">
        <v>0.62</v>
      </c>
    </row>
    <row r="528" spans="1:8" customFormat="1" x14ac:dyDescent="0.25">
      <c r="A528" t="s">
        <v>118</v>
      </c>
      <c r="B528" t="s">
        <v>391</v>
      </c>
      <c r="C528" s="1">
        <v>44626.666666666664</v>
      </c>
      <c r="D528" t="s">
        <v>951</v>
      </c>
      <c r="E528" t="s">
        <v>952</v>
      </c>
      <c r="F528">
        <v>1.54</v>
      </c>
      <c r="G528" t="s">
        <v>460</v>
      </c>
      <c r="H528" s="6">
        <v>-1</v>
      </c>
    </row>
    <row r="529" spans="1:8" customFormat="1" x14ac:dyDescent="0.25">
      <c r="A529" t="s">
        <v>422</v>
      </c>
      <c r="B529" t="s">
        <v>469</v>
      </c>
      <c r="C529" s="1">
        <v>44626.666666666664</v>
      </c>
      <c r="D529" t="s">
        <v>953</v>
      </c>
      <c r="E529" t="s">
        <v>535</v>
      </c>
      <c r="F529">
        <v>1.68</v>
      </c>
      <c r="G529" t="s">
        <v>461</v>
      </c>
      <c r="H529" s="6">
        <v>0.67</v>
      </c>
    </row>
    <row r="530" spans="1:8" customFormat="1" x14ac:dyDescent="0.25">
      <c r="A530" t="s">
        <v>149</v>
      </c>
      <c r="B530" t="s">
        <v>244</v>
      </c>
      <c r="C530" s="1">
        <v>44626.666666666664</v>
      </c>
      <c r="D530" t="s">
        <v>954</v>
      </c>
      <c r="E530" t="s">
        <v>394</v>
      </c>
      <c r="F530">
        <v>1.66</v>
      </c>
      <c r="G530" t="s">
        <v>461</v>
      </c>
      <c r="H530" s="6">
        <v>0.65</v>
      </c>
    </row>
    <row r="531" spans="1:8" customFormat="1" x14ac:dyDescent="0.25">
      <c r="A531" t="s">
        <v>422</v>
      </c>
      <c r="B531" t="s">
        <v>469</v>
      </c>
      <c r="C531" s="1">
        <v>44626.666666666664</v>
      </c>
      <c r="D531" t="s">
        <v>475</v>
      </c>
      <c r="E531" t="s">
        <v>955</v>
      </c>
      <c r="F531">
        <v>1.9</v>
      </c>
      <c r="G531" t="s">
        <v>461</v>
      </c>
      <c r="H531" s="6">
        <v>0.9</v>
      </c>
    </row>
    <row r="532" spans="1:8" customFormat="1" x14ac:dyDescent="0.25">
      <c r="A532" t="s">
        <v>118</v>
      </c>
      <c r="B532" t="s">
        <v>530</v>
      </c>
      <c r="C532" s="1">
        <v>44626.666666666664</v>
      </c>
      <c r="D532" t="s">
        <v>956</v>
      </c>
      <c r="E532" t="s">
        <v>957</v>
      </c>
      <c r="F532">
        <v>1.5</v>
      </c>
      <c r="G532" t="s">
        <v>461</v>
      </c>
      <c r="H532" s="6">
        <v>0.5</v>
      </c>
    </row>
    <row r="533" spans="1:8" customFormat="1" x14ac:dyDescent="0.25">
      <c r="A533" t="s">
        <v>100</v>
      </c>
      <c r="B533" t="s">
        <v>108</v>
      </c>
      <c r="C533" s="1">
        <v>44626.666666666664</v>
      </c>
      <c r="D533" t="s">
        <v>958</v>
      </c>
      <c r="E533" t="s">
        <v>959</v>
      </c>
      <c r="F533">
        <v>2.16</v>
      </c>
      <c r="G533" t="s">
        <v>461</v>
      </c>
      <c r="H533" s="6">
        <v>1.1399999999999999</v>
      </c>
    </row>
    <row r="534" spans="1:8" customFormat="1" x14ac:dyDescent="0.25">
      <c r="A534" t="s">
        <v>149</v>
      </c>
      <c r="B534" t="s">
        <v>244</v>
      </c>
      <c r="C534" s="1">
        <v>44626.666666666664</v>
      </c>
      <c r="D534" t="s">
        <v>960</v>
      </c>
      <c r="E534" t="s">
        <v>961</v>
      </c>
      <c r="F534">
        <v>2.06</v>
      </c>
      <c r="G534" t="s">
        <v>461</v>
      </c>
      <c r="H534" s="6">
        <v>1.04</v>
      </c>
    </row>
    <row r="535" spans="1:8" customFormat="1" x14ac:dyDescent="0.25">
      <c r="A535" t="s">
        <v>55</v>
      </c>
      <c r="B535" t="s">
        <v>56</v>
      </c>
      <c r="C535" s="1">
        <v>44626.6875</v>
      </c>
      <c r="D535" t="s">
        <v>398</v>
      </c>
      <c r="E535" t="s">
        <v>962</v>
      </c>
      <c r="F535">
        <v>1.84</v>
      </c>
      <c r="G535" t="s">
        <v>460</v>
      </c>
      <c r="H535" s="6">
        <v>-1</v>
      </c>
    </row>
    <row r="536" spans="1:8" customFormat="1" x14ac:dyDescent="0.25">
      <c r="A536" t="s">
        <v>422</v>
      </c>
      <c r="B536" t="s">
        <v>423</v>
      </c>
      <c r="C536" s="1">
        <v>44626.697916666664</v>
      </c>
      <c r="D536" t="s">
        <v>424</v>
      </c>
      <c r="E536" t="s">
        <v>963</v>
      </c>
      <c r="F536">
        <v>1.85</v>
      </c>
      <c r="G536" t="s">
        <v>460</v>
      </c>
      <c r="H536" s="6">
        <v>-1</v>
      </c>
    </row>
    <row r="537" spans="1:8" customFormat="1" x14ac:dyDescent="0.25">
      <c r="A537" t="s">
        <v>241</v>
      </c>
      <c r="B537" t="s">
        <v>38</v>
      </c>
      <c r="C537" s="1">
        <v>44626.708333333336</v>
      </c>
      <c r="D537" t="s">
        <v>243</v>
      </c>
      <c r="E537" t="s">
        <v>964</v>
      </c>
      <c r="F537">
        <v>1.9</v>
      </c>
      <c r="G537" t="s">
        <v>461</v>
      </c>
      <c r="H537" s="6">
        <v>0.88</v>
      </c>
    </row>
    <row r="538" spans="1:8" customFormat="1" x14ac:dyDescent="0.25">
      <c r="A538" t="s">
        <v>406</v>
      </c>
      <c r="B538" t="s">
        <v>407</v>
      </c>
      <c r="C538" s="1">
        <v>44626.708333333336</v>
      </c>
      <c r="D538" t="s">
        <v>409</v>
      </c>
      <c r="E538" t="s">
        <v>603</v>
      </c>
      <c r="F538">
        <v>1.7</v>
      </c>
      <c r="G538" t="s">
        <v>461</v>
      </c>
      <c r="H538" s="6">
        <v>0.69</v>
      </c>
    </row>
    <row r="539" spans="1:8" customFormat="1" x14ac:dyDescent="0.25">
      <c r="A539" t="s">
        <v>9</v>
      </c>
      <c r="B539" t="s">
        <v>222</v>
      </c>
      <c r="C539" s="1">
        <v>44626.708333333336</v>
      </c>
      <c r="D539" t="s">
        <v>223</v>
      </c>
      <c r="E539" t="s">
        <v>965</v>
      </c>
      <c r="F539">
        <v>1.78</v>
      </c>
      <c r="G539" t="s">
        <v>460</v>
      </c>
      <c r="H539" s="6">
        <v>-1</v>
      </c>
    </row>
    <row r="540" spans="1:8" customFormat="1" x14ac:dyDescent="0.25">
      <c r="A540" t="s">
        <v>406</v>
      </c>
      <c r="B540" t="s">
        <v>407</v>
      </c>
      <c r="C540" s="1">
        <v>44626.708333333336</v>
      </c>
      <c r="D540" t="s">
        <v>966</v>
      </c>
      <c r="E540" t="s">
        <v>967</v>
      </c>
      <c r="F540">
        <v>1.84</v>
      </c>
      <c r="G540" t="s">
        <v>460</v>
      </c>
      <c r="H540" s="6">
        <v>-1</v>
      </c>
    </row>
    <row r="541" spans="1:8" customFormat="1" x14ac:dyDescent="0.25">
      <c r="A541" t="s">
        <v>406</v>
      </c>
      <c r="B541" t="s">
        <v>407</v>
      </c>
      <c r="C541" s="1">
        <v>44626.708333333336</v>
      </c>
      <c r="D541" t="s">
        <v>604</v>
      </c>
      <c r="E541" t="s">
        <v>510</v>
      </c>
      <c r="F541">
        <v>1.74</v>
      </c>
      <c r="G541" t="s">
        <v>461</v>
      </c>
      <c r="H541" s="6">
        <v>0.73</v>
      </c>
    </row>
    <row r="542" spans="1:8" customFormat="1" x14ac:dyDescent="0.25">
      <c r="A542" t="s">
        <v>118</v>
      </c>
      <c r="B542" t="s">
        <v>517</v>
      </c>
      <c r="C542" s="1">
        <v>44626.708333333336</v>
      </c>
      <c r="D542" t="s">
        <v>968</v>
      </c>
      <c r="E542" t="s">
        <v>526</v>
      </c>
      <c r="F542">
        <v>1.58</v>
      </c>
      <c r="G542" t="s">
        <v>461</v>
      </c>
      <c r="H542" s="6">
        <v>0.56999999999999995</v>
      </c>
    </row>
    <row r="543" spans="1:8" customFormat="1" x14ac:dyDescent="0.25">
      <c r="A543" t="s">
        <v>118</v>
      </c>
      <c r="B543" t="s">
        <v>119</v>
      </c>
      <c r="C543" s="1">
        <v>44626.71875</v>
      </c>
      <c r="D543" t="s">
        <v>969</v>
      </c>
      <c r="E543" t="s">
        <v>970</v>
      </c>
      <c r="F543">
        <v>1.72</v>
      </c>
      <c r="G543" t="s">
        <v>461</v>
      </c>
      <c r="H543" s="6">
        <v>0.71</v>
      </c>
    </row>
    <row r="544" spans="1:8" customFormat="1" x14ac:dyDescent="0.25">
      <c r="A544" t="s">
        <v>17</v>
      </c>
      <c r="B544" t="s">
        <v>18</v>
      </c>
      <c r="C544" s="1">
        <v>44626.729166666664</v>
      </c>
      <c r="D544" t="s">
        <v>353</v>
      </c>
      <c r="E544" t="s">
        <v>210</v>
      </c>
      <c r="F544">
        <v>1.88</v>
      </c>
      <c r="G544" t="s">
        <v>461</v>
      </c>
      <c r="H544" s="6">
        <v>0.86</v>
      </c>
    </row>
    <row r="545" spans="1:8" customFormat="1" x14ac:dyDescent="0.25">
      <c r="A545" t="s">
        <v>371</v>
      </c>
      <c r="B545" t="s">
        <v>372</v>
      </c>
      <c r="C545" s="1">
        <v>44626.729166666664</v>
      </c>
      <c r="D545" t="s">
        <v>971</v>
      </c>
      <c r="E545" t="s">
        <v>560</v>
      </c>
      <c r="F545">
        <v>1.96</v>
      </c>
      <c r="G545" t="s">
        <v>461</v>
      </c>
      <c r="H545" s="6">
        <v>0.94</v>
      </c>
    </row>
    <row r="546" spans="1:8" customFormat="1" x14ac:dyDescent="0.25">
      <c r="A546" t="s">
        <v>122</v>
      </c>
      <c r="B546" t="s">
        <v>164</v>
      </c>
      <c r="C546" s="1">
        <v>44626.75</v>
      </c>
      <c r="D546" t="s">
        <v>972</v>
      </c>
      <c r="E546" t="s">
        <v>607</v>
      </c>
      <c r="F546">
        <v>1.82</v>
      </c>
      <c r="G546" t="s">
        <v>460</v>
      </c>
      <c r="H546" s="6">
        <v>-1</v>
      </c>
    </row>
    <row r="547" spans="1:8" customFormat="1" x14ac:dyDescent="0.25">
      <c r="A547" t="s">
        <v>564</v>
      </c>
      <c r="B547" t="s">
        <v>565</v>
      </c>
      <c r="C547" s="1">
        <v>44626.75</v>
      </c>
      <c r="D547" t="s">
        <v>568</v>
      </c>
      <c r="E547" t="s">
        <v>973</v>
      </c>
      <c r="F547">
        <v>1.6</v>
      </c>
      <c r="G547" t="s">
        <v>460</v>
      </c>
      <c r="H547" s="6">
        <v>-1</v>
      </c>
    </row>
    <row r="548" spans="1:8" customFormat="1" x14ac:dyDescent="0.25">
      <c r="A548" t="s">
        <v>9</v>
      </c>
      <c r="B548" t="s">
        <v>222</v>
      </c>
      <c r="C548" s="1">
        <v>44626.760416666664</v>
      </c>
      <c r="D548" t="s">
        <v>390</v>
      </c>
      <c r="E548" t="s">
        <v>975</v>
      </c>
      <c r="F548">
        <v>1.91</v>
      </c>
      <c r="G548" t="s">
        <v>460</v>
      </c>
      <c r="H548" s="6">
        <v>-1</v>
      </c>
    </row>
    <row r="549" spans="1:8" customFormat="1" x14ac:dyDescent="0.25">
      <c r="A549" t="s">
        <v>47</v>
      </c>
      <c r="B549" t="s">
        <v>48</v>
      </c>
      <c r="C549" s="1">
        <v>44626.770833333336</v>
      </c>
      <c r="D549" t="s">
        <v>976</v>
      </c>
      <c r="E549" t="s">
        <v>977</v>
      </c>
      <c r="F549">
        <v>1.64</v>
      </c>
      <c r="G549" t="s">
        <v>461</v>
      </c>
      <c r="H549" s="6">
        <v>0.63</v>
      </c>
    </row>
    <row r="550" spans="1:8" customFormat="1" x14ac:dyDescent="0.25">
      <c r="A550" t="s">
        <v>371</v>
      </c>
      <c r="B550" t="s">
        <v>574</v>
      </c>
      <c r="C550" s="1">
        <v>44626.791666666664</v>
      </c>
      <c r="D550" t="s">
        <v>978</v>
      </c>
      <c r="E550" t="s">
        <v>979</v>
      </c>
      <c r="F550">
        <v>2.36</v>
      </c>
      <c r="G550" t="s">
        <v>460</v>
      </c>
      <c r="H550" s="6">
        <v>-1</v>
      </c>
    </row>
    <row r="551" spans="1:8" customFormat="1" x14ac:dyDescent="0.25">
      <c r="A551" t="s">
        <v>77</v>
      </c>
      <c r="B551" t="s">
        <v>435</v>
      </c>
      <c r="C551" s="1">
        <v>44626.822916666664</v>
      </c>
      <c r="D551" t="s">
        <v>545</v>
      </c>
      <c r="E551" t="s">
        <v>980</v>
      </c>
      <c r="F551">
        <v>1.93</v>
      </c>
      <c r="G551" t="s">
        <v>461</v>
      </c>
      <c r="H551" s="6">
        <v>0.91</v>
      </c>
    </row>
    <row r="552" spans="1:8" customFormat="1" x14ac:dyDescent="0.25">
      <c r="A552" t="s">
        <v>122</v>
      </c>
      <c r="B552" t="s">
        <v>164</v>
      </c>
      <c r="C552" s="1">
        <v>44626.84375</v>
      </c>
      <c r="D552" t="s">
        <v>981</v>
      </c>
      <c r="E552" t="s">
        <v>982</v>
      </c>
      <c r="F552">
        <v>1.72</v>
      </c>
      <c r="G552" t="s">
        <v>461</v>
      </c>
      <c r="H552" s="6">
        <v>0.71</v>
      </c>
    </row>
    <row r="553" spans="1:8" customFormat="1" x14ac:dyDescent="0.25">
      <c r="A553" t="s">
        <v>122</v>
      </c>
      <c r="B553" t="s">
        <v>123</v>
      </c>
      <c r="C553" s="1">
        <v>44626.854166666664</v>
      </c>
      <c r="D553" t="s">
        <v>983</v>
      </c>
      <c r="E553" t="s">
        <v>375</v>
      </c>
      <c r="F553">
        <v>1.89</v>
      </c>
      <c r="G553" t="s">
        <v>460</v>
      </c>
      <c r="H553" s="6">
        <v>-1</v>
      </c>
    </row>
    <row r="554" spans="1:8" customFormat="1" x14ac:dyDescent="0.25">
      <c r="A554" t="s">
        <v>440</v>
      </c>
      <c r="B554" t="s">
        <v>441</v>
      </c>
      <c r="C554" s="1">
        <v>44626.875</v>
      </c>
      <c r="D554" t="s">
        <v>443</v>
      </c>
      <c r="E554" t="s">
        <v>446</v>
      </c>
      <c r="F554">
        <v>1.74</v>
      </c>
      <c r="G554" t="s">
        <v>461</v>
      </c>
      <c r="H554" s="6">
        <v>0.73</v>
      </c>
    </row>
    <row r="555" spans="1:8" customFormat="1" x14ac:dyDescent="0.25">
      <c r="A555" t="s">
        <v>448</v>
      </c>
      <c r="B555" t="s">
        <v>441</v>
      </c>
      <c r="C555" s="1">
        <v>44626.875</v>
      </c>
      <c r="D555" t="s">
        <v>449</v>
      </c>
      <c r="E555" t="s">
        <v>583</v>
      </c>
      <c r="F555">
        <v>1.78</v>
      </c>
      <c r="G555" t="s">
        <v>461</v>
      </c>
      <c r="H555" s="6">
        <v>0.76</v>
      </c>
    </row>
    <row r="556" spans="1:8" customFormat="1" x14ac:dyDescent="0.25">
      <c r="A556" t="s">
        <v>564</v>
      </c>
      <c r="B556" t="s">
        <v>565</v>
      </c>
      <c r="C556" s="1">
        <v>44626.875</v>
      </c>
      <c r="D556" t="s">
        <v>581</v>
      </c>
      <c r="E556" t="s">
        <v>569</v>
      </c>
      <c r="F556">
        <v>1.88</v>
      </c>
      <c r="G556" t="s">
        <v>461</v>
      </c>
      <c r="H556" s="6">
        <v>0.86</v>
      </c>
    </row>
    <row r="557" spans="1:8" customFormat="1" x14ac:dyDescent="0.25">
      <c r="A557" t="s">
        <v>440</v>
      </c>
      <c r="B557" t="s">
        <v>441</v>
      </c>
      <c r="C557" s="1">
        <v>44626.885416666664</v>
      </c>
      <c r="D557" t="s">
        <v>451</v>
      </c>
      <c r="E557" t="s">
        <v>445</v>
      </c>
      <c r="F557">
        <v>1.68</v>
      </c>
      <c r="G557" t="s">
        <v>461</v>
      </c>
      <c r="H557" s="6">
        <v>0.67</v>
      </c>
    </row>
    <row r="558" spans="1:8" customFormat="1" x14ac:dyDescent="0.25">
      <c r="A558" t="s">
        <v>440</v>
      </c>
      <c r="B558" t="s">
        <v>441</v>
      </c>
      <c r="C558" s="1">
        <v>44626.885416666664</v>
      </c>
      <c r="D558" t="s">
        <v>680</v>
      </c>
      <c r="E558" t="s">
        <v>984</v>
      </c>
      <c r="F558">
        <v>1.98</v>
      </c>
      <c r="G558" t="s">
        <v>460</v>
      </c>
      <c r="H558" s="6">
        <v>-1</v>
      </c>
    </row>
    <row r="559" spans="1:8" customFormat="1" x14ac:dyDescent="0.25">
      <c r="A559" t="s">
        <v>44</v>
      </c>
      <c r="B559" t="s">
        <v>38</v>
      </c>
      <c r="C559" s="1">
        <v>44627.541666666664</v>
      </c>
      <c r="D559" t="s">
        <v>985</v>
      </c>
      <c r="E559" t="s">
        <v>986</v>
      </c>
      <c r="F559">
        <v>1.62</v>
      </c>
      <c r="G559" t="s">
        <v>461</v>
      </c>
      <c r="H559" s="6">
        <v>0.67</v>
      </c>
    </row>
    <row r="560" spans="1:8" customFormat="1" x14ac:dyDescent="0.25">
      <c r="A560" t="s">
        <v>23</v>
      </c>
      <c r="B560" t="s">
        <v>24</v>
      </c>
      <c r="C560" s="1">
        <v>44627.541666666664</v>
      </c>
      <c r="D560" t="s">
        <v>987</v>
      </c>
      <c r="E560" t="s">
        <v>155</v>
      </c>
      <c r="F560">
        <v>1.63</v>
      </c>
      <c r="G560" t="s">
        <v>461</v>
      </c>
      <c r="H560" s="6">
        <v>0.68</v>
      </c>
    </row>
    <row r="561" spans="1:8" customFormat="1" x14ac:dyDescent="0.25">
      <c r="A561" t="s">
        <v>17</v>
      </c>
      <c r="B561" t="s">
        <v>18</v>
      </c>
      <c r="C561" s="1">
        <v>44627.625</v>
      </c>
      <c r="D561" t="s">
        <v>354</v>
      </c>
      <c r="E561" t="s">
        <v>60</v>
      </c>
      <c r="F561">
        <v>1.64</v>
      </c>
      <c r="G561" t="s">
        <v>461</v>
      </c>
      <c r="H561" s="6">
        <v>0.69</v>
      </c>
    </row>
    <row r="562" spans="1:8" customFormat="1" x14ac:dyDescent="0.25">
      <c r="A562" t="s">
        <v>17</v>
      </c>
      <c r="B562" t="s">
        <v>18</v>
      </c>
      <c r="C562" s="1">
        <v>44627.625</v>
      </c>
      <c r="D562" t="s">
        <v>209</v>
      </c>
      <c r="E562" t="s">
        <v>627</v>
      </c>
      <c r="F562">
        <v>1.61</v>
      </c>
      <c r="G562" t="s">
        <v>461</v>
      </c>
      <c r="H562" s="6">
        <v>0.66</v>
      </c>
    </row>
    <row r="563" spans="1:8" customFormat="1" x14ac:dyDescent="0.25">
      <c r="A563" t="s">
        <v>23</v>
      </c>
      <c r="B563" t="s">
        <v>24</v>
      </c>
      <c r="C563" s="1">
        <v>44627.645833333336</v>
      </c>
      <c r="D563" t="s">
        <v>988</v>
      </c>
      <c r="E563" t="s">
        <v>989</v>
      </c>
      <c r="F563">
        <v>1.71</v>
      </c>
      <c r="G563" t="s">
        <v>460</v>
      </c>
      <c r="H563" s="6">
        <v>-1.1000000000000001</v>
      </c>
    </row>
    <row r="564" spans="1:8" customFormat="1" x14ac:dyDescent="0.25">
      <c r="A564" t="s">
        <v>149</v>
      </c>
      <c r="B564" t="s">
        <v>157</v>
      </c>
      <c r="C564" s="1">
        <v>44627.708333333336</v>
      </c>
      <c r="D564" t="s">
        <v>990</v>
      </c>
      <c r="E564" t="s">
        <v>991</v>
      </c>
      <c r="F564">
        <v>1.83</v>
      </c>
      <c r="G564" t="s">
        <v>461</v>
      </c>
      <c r="H564" s="6">
        <v>0.89</v>
      </c>
    </row>
    <row r="565" spans="1:8" customFormat="1" x14ac:dyDescent="0.25">
      <c r="A565" t="s">
        <v>9</v>
      </c>
      <c r="B565" t="s">
        <v>10</v>
      </c>
      <c r="C565" s="1">
        <v>44627.708333333336</v>
      </c>
      <c r="D565" t="s">
        <v>16</v>
      </c>
      <c r="E565" t="s">
        <v>11</v>
      </c>
      <c r="F565">
        <v>1.57</v>
      </c>
      <c r="G565" t="s">
        <v>461</v>
      </c>
      <c r="H565" s="6">
        <v>0.62</v>
      </c>
    </row>
    <row r="566" spans="1:8" customFormat="1" x14ac:dyDescent="0.25">
      <c r="A566" t="s">
        <v>149</v>
      </c>
      <c r="B566" t="s">
        <v>244</v>
      </c>
      <c r="C566" s="1">
        <v>44627.708333333336</v>
      </c>
      <c r="D566" t="s">
        <v>395</v>
      </c>
      <c r="E566" t="s">
        <v>245</v>
      </c>
      <c r="F566">
        <v>1.94</v>
      </c>
      <c r="G566" t="s">
        <v>460</v>
      </c>
      <c r="H566" s="6">
        <v>-1.1000000000000001</v>
      </c>
    </row>
    <row r="567" spans="1:8" customFormat="1" x14ac:dyDescent="0.25">
      <c r="A567" t="s">
        <v>9</v>
      </c>
      <c r="B567" t="s">
        <v>10</v>
      </c>
      <c r="C567" s="1">
        <v>44627.708333333336</v>
      </c>
      <c r="D567" t="s">
        <v>22</v>
      </c>
      <c r="E567" t="s">
        <v>554</v>
      </c>
      <c r="F567">
        <v>1.51</v>
      </c>
      <c r="G567" t="s">
        <v>461</v>
      </c>
      <c r="H567" s="6">
        <v>0.55000000000000004</v>
      </c>
    </row>
    <row r="568" spans="1:8" customFormat="1" x14ac:dyDescent="0.25">
      <c r="A568" t="s">
        <v>17</v>
      </c>
      <c r="B568" t="s">
        <v>18</v>
      </c>
      <c r="C568" s="1">
        <v>44627.708333333336</v>
      </c>
      <c r="D568" t="s">
        <v>42</v>
      </c>
      <c r="E568" t="s">
        <v>992</v>
      </c>
      <c r="F568">
        <v>1.86</v>
      </c>
      <c r="G568" t="s">
        <v>461</v>
      </c>
      <c r="H568" s="6">
        <v>0.93</v>
      </c>
    </row>
    <row r="569" spans="1:8" customFormat="1" x14ac:dyDescent="0.25">
      <c r="A569" t="s">
        <v>44</v>
      </c>
      <c r="B569" t="s">
        <v>38</v>
      </c>
      <c r="C569" s="1">
        <v>44627.75</v>
      </c>
      <c r="D569" t="s">
        <v>993</v>
      </c>
      <c r="E569" t="s">
        <v>994</v>
      </c>
      <c r="F569">
        <v>1.85</v>
      </c>
      <c r="G569" t="s">
        <v>460</v>
      </c>
      <c r="H569" s="6">
        <v>-1.1000000000000001</v>
      </c>
    </row>
    <row r="570" spans="1:8" customFormat="1" x14ac:dyDescent="0.25">
      <c r="A570" t="s">
        <v>104</v>
      </c>
      <c r="B570" t="s">
        <v>105</v>
      </c>
      <c r="C570" s="1">
        <v>44627.75</v>
      </c>
      <c r="D570" t="s">
        <v>106</v>
      </c>
      <c r="E570" t="s">
        <v>995</v>
      </c>
      <c r="F570">
        <v>1.72</v>
      </c>
      <c r="G570" t="s">
        <v>461</v>
      </c>
      <c r="H570" s="6">
        <v>0.77</v>
      </c>
    </row>
    <row r="571" spans="1:8" customFormat="1" x14ac:dyDescent="0.25">
      <c r="A571" t="s">
        <v>122</v>
      </c>
      <c r="B571" t="s">
        <v>164</v>
      </c>
      <c r="C571" s="1">
        <v>44627.75</v>
      </c>
      <c r="D571" t="s">
        <v>996</v>
      </c>
      <c r="E571" t="s">
        <v>997</v>
      </c>
      <c r="F571">
        <v>1.74</v>
      </c>
      <c r="G571" t="s">
        <v>460</v>
      </c>
      <c r="H571" s="6">
        <v>-1.1000000000000001</v>
      </c>
    </row>
    <row r="572" spans="1:8" customFormat="1" x14ac:dyDescent="0.25">
      <c r="A572" t="s">
        <v>64</v>
      </c>
      <c r="B572" t="s">
        <v>86</v>
      </c>
      <c r="C572" s="1">
        <v>44627.75</v>
      </c>
      <c r="D572" t="s">
        <v>88</v>
      </c>
      <c r="E572" t="s">
        <v>998</v>
      </c>
      <c r="F572">
        <v>1.79</v>
      </c>
      <c r="G572" t="s">
        <v>461</v>
      </c>
      <c r="H572" s="6">
        <v>0.85</v>
      </c>
    </row>
    <row r="573" spans="1:8" customFormat="1" x14ac:dyDescent="0.25">
      <c r="A573" t="s">
        <v>9</v>
      </c>
      <c r="B573" t="s">
        <v>222</v>
      </c>
      <c r="C573" s="1">
        <v>44627.770833333336</v>
      </c>
      <c r="D573" t="s">
        <v>999</v>
      </c>
      <c r="E573" t="s">
        <v>572</v>
      </c>
      <c r="F573">
        <v>1.91</v>
      </c>
      <c r="G573" t="s">
        <v>460</v>
      </c>
      <c r="H573" s="6">
        <v>-1.1000000000000001</v>
      </c>
    </row>
    <row r="574" spans="1:8" customFormat="1" x14ac:dyDescent="0.25">
      <c r="A574" t="s">
        <v>92</v>
      </c>
      <c r="B574" t="s">
        <v>93</v>
      </c>
      <c r="C574" s="1">
        <v>44627.791666666664</v>
      </c>
      <c r="D574" t="s">
        <v>99</v>
      </c>
      <c r="E574" t="s">
        <v>1000</v>
      </c>
      <c r="F574">
        <v>2.2400000000000002</v>
      </c>
      <c r="G574" t="s">
        <v>460</v>
      </c>
      <c r="H574" s="6">
        <v>-1.1000000000000001</v>
      </c>
    </row>
    <row r="575" spans="1:8" customFormat="1" x14ac:dyDescent="0.25">
      <c r="A575" t="s">
        <v>92</v>
      </c>
      <c r="B575" t="s">
        <v>93</v>
      </c>
      <c r="C575" s="1">
        <v>44627.791666666664</v>
      </c>
      <c r="D575" t="s">
        <v>95</v>
      </c>
      <c r="E575" t="s">
        <v>1001</v>
      </c>
      <c r="F575">
        <v>1.87</v>
      </c>
      <c r="G575" t="s">
        <v>460</v>
      </c>
      <c r="H575" s="6">
        <v>-1.1000000000000001</v>
      </c>
    </row>
    <row r="576" spans="1:8" customFormat="1" x14ac:dyDescent="0.25">
      <c r="A576" t="s">
        <v>77</v>
      </c>
      <c r="B576" t="s">
        <v>415</v>
      </c>
      <c r="C576" s="1">
        <v>44627.822916666664</v>
      </c>
      <c r="D576" t="s">
        <v>1002</v>
      </c>
      <c r="E576" t="s">
        <v>418</v>
      </c>
      <c r="F576">
        <v>2</v>
      </c>
      <c r="G576" t="s">
        <v>461</v>
      </c>
      <c r="H576" s="6">
        <v>1.08</v>
      </c>
    </row>
    <row r="577" spans="1:8" customFormat="1" x14ac:dyDescent="0.25">
      <c r="A577" t="s">
        <v>122</v>
      </c>
      <c r="B577" t="s">
        <v>123</v>
      </c>
      <c r="C577" s="1">
        <v>44627.84375</v>
      </c>
      <c r="D577" t="s">
        <v>376</v>
      </c>
      <c r="E577" t="s">
        <v>124</v>
      </c>
      <c r="F577">
        <v>1.84</v>
      </c>
      <c r="G577" t="s">
        <v>461</v>
      </c>
      <c r="H577" s="6">
        <v>0.9</v>
      </c>
    </row>
    <row r="578" spans="1:8" customFormat="1" x14ac:dyDescent="0.25">
      <c r="A578" t="s">
        <v>1151</v>
      </c>
      <c r="C578" s="1">
        <v>44628</v>
      </c>
      <c r="D578" t="s">
        <v>1015</v>
      </c>
      <c r="E578" t="s">
        <v>1016</v>
      </c>
      <c r="F578">
        <v>1.59</v>
      </c>
      <c r="G578" t="s">
        <v>460</v>
      </c>
      <c r="H578" s="6">
        <v>-1</v>
      </c>
    </row>
    <row r="579" spans="1:8" customFormat="1" x14ac:dyDescent="0.25">
      <c r="A579" t="s">
        <v>448</v>
      </c>
      <c r="C579" s="1">
        <v>44628</v>
      </c>
      <c r="D579" t="s">
        <v>450</v>
      </c>
      <c r="E579" t="s">
        <v>1017</v>
      </c>
      <c r="F579">
        <v>1.68</v>
      </c>
      <c r="G579" t="s">
        <v>460</v>
      </c>
      <c r="H579" s="6">
        <v>-1</v>
      </c>
    </row>
    <row r="580" spans="1:8" customFormat="1" x14ac:dyDescent="0.25">
      <c r="A580" t="s">
        <v>261</v>
      </c>
      <c r="B580" t="s">
        <v>169</v>
      </c>
      <c r="C580" s="1">
        <v>44628.541666666664</v>
      </c>
      <c r="D580" t="s">
        <v>1003</v>
      </c>
      <c r="E580" t="s">
        <v>1004</v>
      </c>
      <c r="F580">
        <v>2.34</v>
      </c>
      <c r="G580" t="s">
        <v>461</v>
      </c>
      <c r="H580" s="6">
        <v>1.31</v>
      </c>
    </row>
    <row r="581" spans="1:8" customFormat="1" x14ac:dyDescent="0.25">
      <c r="A581" t="s">
        <v>44</v>
      </c>
      <c r="B581" t="s">
        <v>38</v>
      </c>
      <c r="C581" s="1">
        <v>44628.645833333336</v>
      </c>
      <c r="D581" t="s">
        <v>1005</v>
      </c>
      <c r="E581" t="s">
        <v>1006</v>
      </c>
      <c r="F581">
        <v>1.67</v>
      </c>
      <c r="G581" t="s">
        <v>461</v>
      </c>
      <c r="H581" s="6">
        <v>0.66</v>
      </c>
    </row>
    <row r="582" spans="1:8" customFormat="1" x14ac:dyDescent="0.25">
      <c r="A582" t="s">
        <v>64</v>
      </c>
      <c r="B582" t="s">
        <v>89</v>
      </c>
      <c r="C582" s="1">
        <v>44628.75</v>
      </c>
      <c r="D582" t="s">
        <v>221</v>
      </c>
      <c r="E582" t="s">
        <v>90</v>
      </c>
      <c r="F582">
        <v>3.25</v>
      </c>
      <c r="G582" t="s">
        <v>460</v>
      </c>
      <c r="H582" s="6">
        <v>-1</v>
      </c>
    </row>
    <row r="583" spans="1:8" customFormat="1" x14ac:dyDescent="0.25">
      <c r="A583" t="s">
        <v>64</v>
      </c>
      <c r="B583" t="s">
        <v>89</v>
      </c>
      <c r="C583" s="1">
        <v>44628.75</v>
      </c>
      <c r="D583" t="s">
        <v>220</v>
      </c>
      <c r="E583" t="s">
        <v>1007</v>
      </c>
      <c r="F583">
        <v>2.7</v>
      </c>
      <c r="G583" t="s">
        <v>461</v>
      </c>
      <c r="H583" s="6">
        <v>1.7</v>
      </c>
    </row>
    <row r="584" spans="1:8" customFormat="1" x14ac:dyDescent="0.25">
      <c r="A584" t="s">
        <v>188</v>
      </c>
      <c r="B584" t="s">
        <v>269</v>
      </c>
      <c r="C584" s="1">
        <v>44628.822916666664</v>
      </c>
      <c r="D584" t="s">
        <v>326</v>
      </c>
      <c r="E584" t="s">
        <v>330</v>
      </c>
      <c r="F584">
        <v>1.84</v>
      </c>
      <c r="G584" t="s">
        <v>461</v>
      </c>
      <c r="H584" s="6">
        <v>0.82</v>
      </c>
    </row>
    <row r="585" spans="1:8" customFormat="1" x14ac:dyDescent="0.25">
      <c r="A585" t="s">
        <v>188</v>
      </c>
      <c r="B585" t="s">
        <v>269</v>
      </c>
      <c r="C585" s="1">
        <v>44628.822916666664</v>
      </c>
      <c r="D585" t="s">
        <v>1008</v>
      </c>
      <c r="E585" t="s">
        <v>284</v>
      </c>
      <c r="F585">
        <v>1.52</v>
      </c>
      <c r="G585" t="s">
        <v>461</v>
      </c>
      <c r="H585" s="6">
        <v>0.51</v>
      </c>
    </row>
    <row r="586" spans="1:8" customFormat="1" x14ac:dyDescent="0.25">
      <c r="A586" t="s">
        <v>188</v>
      </c>
      <c r="B586" t="s">
        <v>269</v>
      </c>
      <c r="C586" s="1">
        <v>44628.822916666664</v>
      </c>
      <c r="D586" t="s">
        <v>275</v>
      </c>
      <c r="E586" t="s">
        <v>357</v>
      </c>
      <c r="F586">
        <v>2.58</v>
      </c>
      <c r="G586" t="s">
        <v>461</v>
      </c>
      <c r="H586" s="6">
        <v>1.55</v>
      </c>
    </row>
    <row r="587" spans="1:8" customFormat="1" x14ac:dyDescent="0.25">
      <c r="A587" t="s">
        <v>188</v>
      </c>
      <c r="B587" t="s">
        <v>286</v>
      </c>
      <c r="C587" s="1">
        <v>44628.822916666664</v>
      </c>
      <c r="D587" t="s">
        <v>315</v>
      </c>
      <c r="E587" t="s">
        <v>318</v>
      </c>
      <c r="F587">
        <v>2.1800000000000002</v>
      </c>
      <c r="G587" t="s">
        <v>460</v>
      </c>
      <c r="H587" s="6">
        <v>-1</v>
      </c>
    </row>
    <row r="588" spans="1:8" customFormat="1" x14ac:dyDescent="0.25">
      <c r="A588" t="s">
        <v>188</v>
      </c>
      <c r="B588" t="s">
        <v>286</v>
      </c>
      <c r="C588" s="1">
        <v>44628.822916666664</v>
      </c>
      <c r="D588" t="s">
        <v>811</v>
      </c>
      <c r="E588" t="s">
        <v>790</v>
      </c>
      <c r="F588">
        <v>2.02</v>
      </c>
      <c r="G588" t="s">
        <v>461</v>
      </c>
      <c r="H588" s="6">
        <v>1</v>
      </c>
    </row>
    <row r="589" spans="1:8" customFormat="1" x14ac:dyDescent="0.25">
      <c r="A589" t="s">
        <v>188</v>
      </c>
      <c r="B589" t="s">
        <v>286</v>
      </c>
      <c r="C589" s="1">
        <v>44628.822916666664</v>
      </c>
      <c r="D589" t="s">
        <v>302</v>
      </c>
      <c r="E589" t="s">
        <v>314</v>
      </c>
      <c r="F589">
        <v>1.85</v>
      </c>
      <c r="G589" t="s">
        <v>460</v>
      </c>
      <c r="H589" s="6">
        <v>-1</v>
      </c>
    </row>
    <row r="590" spans="1:8" customFormat="1" x14ac:dyDescent="0.25">
      <c r="A590" t="s">
        <v>188</v>
      </c>
      <c r="B590" t="s">
        <v>286</v>
      </c>
      <c r="C590" s="1">
        <v>44628.822916666664</v>
      </c>
      <c r="D590" t="s">
        <v>333</v>
      </c>
      <c r="E590" t="s">
        <v>1009</v>
      </c>
      <c r="F590">
        <v>1.76</v>
      </c>
      <c r="G590" t="s">
        <v>461</v>
      </c>
      <c r="H590" s="6">
        <v>0.74</v>
      </c>
    </row>
    <row r="591" spans="1:8" customFormat="1" x14ac:dyDescent="0.25">
      <c r="A591" t="s">
        <v>188</v>
      </c>
      <c r="B591" t="s">
        <v>115</v>
      </c>
      <c r="C591" s="1">
        <v>44628.822916666664</v>
      </c>
      <c r="D591" t="s">
        <v>648</v>
      </c>
      <c r="E591" t="s">
        <v>1010</v>
      </c>
      <c r="F591">
        <v>1.9</v>
      </c>
      <c r="G591" t="s">
        <v>460</v>
      </c>
      <c r="H591" s="6">
        <v>-1</v>
      </c>
    </row>
    <row r="592" spans="1:8" customFormat="1" x14ac:dyDescent="0.25">
      <c r="A592" t="s">
        <v>114</v>
      </c>
      <c r="B592" t="s">
        <v>115</v>
      </c>
      <c r="C592" s="1">
        <v>44628.822916666664</v>
      </c>
      <c r="D592" t="s">
        <v>346</v>
      </c>
      <c r="E592" t="s">
        <v>117</v>
      </c>
      <c r="F592">
        <v>1.71</v>
      </c>
      <c r="G592" t="s">
        <v>460</v>
      </c>
      <c r="H592" s="6">
        <v>-1</v>
      </c>
    </row>
    <row r="593" spans="1:8" customFormat="1" x14ac:dyDescent="0.25">
      <c r="A593" t="s">
        <v>188</v>
      </c>
      <c r="B593" t="s">
        <v>272</v>
      </c>
      <c r="C593" s="1">
        <v>44628.822916666664</v>
      </c>
      <c r="D593" t="s">
        <v>340</v>
      </c>
      <c r="E593" t="s">
        <v>325</v>
      </c>
      <c r="F593">
        <v>2.04</v>
      </c>
      <c r="G593" t="s">
        <v>460</v>
      </c>
      <c r="H593" s="6">
        <v>-1</v>
      </c>
    </row>
    <row r="594" spans="1:8" customFormat="1" x14ac:dyDescent="0.25">
      <c r="A594" t="s">
        <v>188</v>
      </c>
      <c r="B594" t="s">
        <v>272</v>
      </c>
      <c r="C594" s="1">
        <v>44628.822916666664</v>
      </c>
      <c r="D594" t="s">
        <v>347</v>
      </c>
      <c r="E594" t="s">
        <v>364</v>
      </c>
      <c r="F594">
        <v>1.69</v>
      </c>
      <c r="G594" t="s">
        <v>461</v>
      </c>
      <c r="H594" s="6">
        <v>0.68</v>
      </c>
    </row>
    <row r="595" spans="1:8" customFormat="1" x14ac:dyDescent="0.25">
      <c r="A595" t="s">
        <v>188</v>
      </c>
      <c r="B595" t="s">
        <v>272</v>
      </c>
      <c r="C595" s="1">
        <v>44628.822916666664</v>
      </c>
      <c r="D595" t="s">
        <v>649</v>
      </c>
      <c r="E595" t="s">
        <v>786</v>
      </c>
      <c r="F595">
        <v>2.1</v>
      </c>
      <c r="G595" t="s">
        <v>461</v>
      </c>
      <c r="H595" s="6">
        <v>1.08</v>
      </c>
    </row>
    <row r="596" spans="1:8" customFormat="1" x14ac:dyDescent="0.25">
      <c r="A596" t="s">
        <v>188</v>
      </c>
      <c r="B596" t="s">
        <v>281</v>
      </c>
      <c r="C596" s="1">
        <v>44628.822916666664</v>
      </c>
      <c r="D596" t="s">
        <v>804</v>
      </c>
      <c r="E596" t="s">
        <v>282</v>
      </c>
      <c r="F596">
        <v>1.81</v>
      </c>
      <c r="G596" t="s">
        <v>460</v>
      </c>
      <c r="H596" s="6">
        <v>-1</v>
      </c>
    </row>
    <row r="597" spans="1:8" customFormat="1" x14ac:dyDescent="0.25">
      <c r="A597" t="s">
        <v>188</v>
      </c>
      <c r="B597" t="s">
        <v>281</v>
      </c>
      <c r="C597" s="1">
        <v>44628.822916666664</v>
      </c>
      <c r="D597" t="s">
        <v>1011</v>
      </c>
      <c r="E597" t="s">
        <v>322</v>
      </c>
      <c r="F597">
        <v>1.73</v>
      </c>
      <c r="G597" t="s">
        <v>460</v>
      </c>
      <c r="H597" s="6">
        <v>-1</v>
      </c>
    </row>
    <row r="598" spans="1:8" customFormat="1" x14ac:dyDescent="0.25">
      <c r="A598" t="s">
        <v>188</v>
      </c>
      <c r="B598" t="s">
        <v>297</v>
      </c>
      <c r="C598" s="1">
        <v>44628.822916666664</v>
      </c>
      <c r="D598" t="s">
        <v>355</v>
      </c>
      <c r="E598" t="s">
        <v>321</v>
      </c>
      <c r="F598">
        <v>2.2200000000000002</v>
      </c>
      <c r="G598" t="s">
        <v>461</v>
      </c>
      <c r="H598" s="6">
        <v>1.2</v>
      </c>
    </row>
    <row r="599" spans="1:8" customFormat="1" x14ac:dyDescent="0.25">
      <c r="A599" t="s">
        <v>289</v>
      </c>
      <c r="B599" t="s">
        <v>290</v>
      </c>
      <c r="C599" s="1">
        <v>44628.822916666664</v>
      </c>
      <c r="D599" t="s">
        <v>1012</v>
      </c>
      <c r="E599" t="s">
        <v>367</v>
      </c>
      <c r="F599">
        <v>2.48</v>
      </c>
      <c r="G599" t="s">
        <v>460</v>
      </c>
      <c r="H599" s="6">
        <v>-1</v>
      </c>
    </row>
    <row r="600" spans="1:8" customFormat="1" x14ac:dyDescent="0.25">
      <c r="A600" t="s">
        <v>289</v>
      </c>
      <c r="B600" t="s">
        <v>290</v>
      </c>
      <c r="C600" s="1">
        <v>44628.822916666664</v>
      </c>
      <c r="D600" t="s">
        <v>368</v>
      </c>
      <c r="E600" t="s">
        <v>1013</v>
      </c>
      <c r="F600">
        <v>2.2200000000000002</v>
      </c>
      <c r="G600" t="s">
        <v>460</v>
      </c>
      <c r="H600" s="6">
        <v>-1</v>
      </c>
    </row>
    <row r="601" spans="1:8" customFormat="1" x14ac:dyDescent="0.25">
      <c r="A601" t="s">
        <v>289</v>
      </c>
      <c r="B601" t="s">
        <v>290</v>
      </c>
      <c r="C601" s="1">
        <v>44628.822916666664</v>
      </c>
      <c r="D601" t="s">
        <v>1014</v>
      </c>
      <c r="E601" t="s">
        <v>291</v>
      </c>
      <c r="F601">
        <v>1.64</v>
      </c>
      <c r="G601" t="s">
        <v>461</v>
      </c>
      <c r="H601" s="6">
        <v>0.63</v>
      </c>
    </row>
    <row r="602" spans="1:8" customFormat="1" x14ac:dyDescent="0.25">
      <c r="A602" t="s">
        <v>126</v>
      </c>
      <c r="B602" t="s">
        <v>656</v>
      </c>
      <c r="C602" s="1">
        <v>44629.045138888891</v>
      </c>
      <c r="D602" t="s">
        <v>697</v>
      </c>
      <c r="E602" t="s">
        <v>688</v>
      </c>
      <c r="F602">
        <v>1.55</v>
      </c>
      <c r="G602" t="s">
        <v>461</v>
      </c>
      <c r="H602" s="6">
        <v>0.54</v>
      </c>
    </row>
    <row r="603" spans="1:8" customFormat="1" x14ac:dyDescent="0.25">
      <c r="A603" t="s">
        <v>126</v>
      </c>
      <c r="B603" t="s">
        <v>656</v>
      </c>
      <c r="C603" s="1">
        <v>44629.128472222219</v>
      </c>
      <c r="D603" t="s">
        <v>689</v>
      </c>
      <c r="E603" t="s">
        <v>1018</v>
      </c>
      <c r="F603">
        <v>1.74</v>
      </c>
      <c r="G603" t="s">
        <v>461</v>
      </c>
      <c r="H603" s="6">
        <v>0.73</v>
      </c>
    </row>
    <row r="604" spans="1:8" customFormat="1" x14ac:dyDescent="0.25">
      <c r="A604" t="s">
        <v>104</v>
      </c>
      <c r="B604" t="s">
        <v>169</v>
      </c>
      <c r="C604" s="1">
        <v>44629.5</v>
      </c>
      <c r="D604" t="s">
        <v>171</v>
      </c>
      <c r="E604" t="s">
        <v>1019</v>
      </c>
      <c r="F604">
        <v>2.1</v>
      </c>
      <c r="G604" t="s">
        <v>461</v>
      </c>
      <c r="H604" s="6">
        <v>1.1000000000000001</v>
      </c>
    </row>
    <row r="605" spans="1:8" customFormat="1" x14ac:dyDescent="0.25">
      <c r="A605" t="s">
        <v>160</v>
      </c>
      <c r="B605" t="s">
        <v>161</v>
      </c>
      <c r="C605" s="1">
        <v>44629.520833333336</v>
      </c>
      <c r="D605" t="s">
        <v>750</v>
      </c>
      <c r="E605" t="s">
        <v>1020</v>
      </c>
      <c r="F605">
        <v>1.93</v>
      </c>
      <c r="G605" t="s">
        <v>461</v>
      </c>
      <c r="H605" s="6">
        <v>0.91</v>
      </c>
    </row>
    <row r="606" spans="1:8" customFormat="1" x14ac:dyDescent="0.25">
      <c r="A606" t="s">
        <v>422</v>
      </c>
      <c r="B606" t="s">
        <v>469</v>
      </c>
      <c r="C606" s="1">
        <v>44629.541666666664</v>
      </c>
      <c r="D606" t="s">
        <v>470</v>
      </c>
      <c r="E606" t="s">
        <v>475</v>
      </c>
      <c r="F606">
        <v>1.9</v>
      </c>
      <c r="G606" t="s">
        <v>460</v>
      </c>
      <c r="H606" s="6">
        <v>-1</v>
      </c>
    </row>
    <row r="607" spans="1:8" customFormat="1" x14ac:dyDescent="0.25">
      <c r="A607" t="s">
        <v>422</v>
      </c>
      <c r="B607" t="s">
        <v>469</v>
      </c>
      <c r="C607" s="1">
        <v>44629.541666666664</v>
      </c>
      <c r="D607" t="s">
        <v>1021</v>
      </c>
      <c r="E607" t="s">
        <v>1022</v>
      </c>
      <c r="F607">
        <v>1.77</v>
      </c>
      <c r="G607" t="s">
        <v>461</v>
      </c>
      <c r="H607" s="6">
        <v>0.75</v>
      </c>
    </row>
    <row r="608" spans="1:8" customFormat="1" x14ac:dyDescent="0.25">
      <c r="A608" t="s">
        <v>706</v>
      </c>
      <c r="B608" t="s">
        <v>38</v>
      </c>
      <c r="C608" s="1">
        <v>44629.583333333336</v>
      </c>
      <c r="D608" t="s">
        <v>708</v>
      </c>
      <c r="E608" t="s">
        <v>769</v>
      </c>
      <c r="F608">
        <v>1.88</v>
      </c>
      <c r="G608" t="s">
        <v>461</v>
      </c>
      <c r="H608" s="6">
        <v>0.86</v>
      </c>
    </row>
    <row r="609" spans="1:8" customFormat="1" x14ac:dyDescent="0.25">
      <c r="A609" t="s">
        <v>706</v>
      </c>
      <c r="B609" t="s">
        <v>38</v>
      </c>
      <c r="C609" s="1">
        <v>44629.6875</v>
      </c>
      <c r="D609" t="s">
        <v>1023</v>
      </c>
      <c r="E609" t="s">
        <v>770</v>
      </c>
      <c r="F609">
        <v>2</v>
      </c>
      <c r="G609" t="s">
        <v>460</v>
      </c>
      <c r="H609" s="6">
        <v>-1</v>
      </c>
    </row>
    <row r="610" spans="1:8" customFormat="1" x14ac:dyDescent="0.25">
      <c r="A610" t="s">
        <v>55</v>
      </c>
      <c r="B610" t="s">
        <v>56</v>
      </c>
      <c r="C610" s="1">
        <v>44629.6875</v>
      </c>
      <c r="D610" t="s">
        <v>479</v>
      </c>
      <c r="E610" t="s">
        <v>549</v>
      </c>
      <c r="F610">
        <v>2.02</v>
      </c>
      <c r="G610" t="s">
        <v>461</v>
      </c>
      <c r="H610" s="6">
        <v>1</v>
      </c>
    </row>
    <row r="611" spans="1:8" customFormat="1" x14ac:dyDescent="0.25">
      <c r="A611" t="s">
        <v>104</v>
      </c>
      <c r="B611" t="s">
        <v>111</v>
      </c>
      <c r="C611" s="1">
        <v>44629.708333333336</v>
      </c>
      <c r="D611" t="s">
        <v>751</v>
      </c>
      <c r="E611" t="s">
        <v>892</v>
      </c>
      <c r="F611">
        <v>1.84</v>
      </c>
      <c r="G611" t="s">
        <v>461</v>
      </c>
      <c r="H611" s="6">
        <v>0.82</v>
      </c>
    </row>
    <row r="612" spans="1:8" customFormat="1" x14ac:dyDescent="0.25">
      <c r="A612" t="s">
        <v>422</v>
      </c>
      <c r="B612" t="s">
        <v>469</v>
      </c>
      <c r="C612" s="1">
        <v>44629.708333333336</v>
      </c>
      <c r="D612" t="s">
        <v>474</v>
      </c>
      <c r="E612" t="s">
        <v>536</v>
      </c>
      <c r="F612">
        <v>1.66</v>
      </c>
      <c r="G612" t="s">
        <v>461</v>
      </c>
      <c r="H612" s="6">
        <v>0.65</v>
      </c>
    </row>
    <row r="613" spans="1:8" customFormat="1" x14ac:dyDescent="0.25">
      <c r="A613" t="s">
        <v>422</v>
      </c>
      <c r="B613" t="s">
        <v>469</v>
      </c>
      <c r="C613" s="1">
        <v>44629.708333333336</v>
      </c>
      <c r="D613" t="s">
        <v>542</v>
      </c>
      <c r="E613" t="s">
        <v>914</v>
      </c>
      <c r="F613">
        <v>1.9</v>
      </c>
      <c r="G613" t="s">
        <v>460</v>
      </c>
      <c r="H613" s="6">
        <v>-1</v>
      </c>
    </row>
    <row r="614" spans="1:8" customFormat="1" x14ac:dyDescent="0.25">
      <c r="A614" t="s">
        <v>64</v>
      </c>
      <c r="B614" t="s">
        <v>213</v>
      </c>
      <c r="C614" s="1">
        <v>44629.708333333336</v>
      </c>
      <c r="D614" t="s">
        <v>1024</v>
      </c>
      <c r="E614" t="s">
        <v>248</v>
      </c>
      <c r="F614">
        <v>2.15</v>
      </c>
      <c r="G614" t="s">
        <v>461</v>
      </c>
      <c r="H614" s="6">
        <v>1.1499999999999999</v>
      </c>
    </row>
    <row r="615" spans="1:8" customFormat="1" x14ac:dyDescent="0.25">
      <c r="A615" t="s">
        <v>422</v>
      </c>
      <c r="B615" t="s">
        <v>469</v>
      </c>
      <c r="C615" s="1">
        <v>44629.708333333336</v>
      </c>
      <c r="D615" t="s">
        <v>953</v>
      </c>
      <c r="E615" t="s">
        <v>543</v>
      </c>
      <c r="F615">
        <v>1.67</v>
      </c>
      <c r="G615" t="s">
        <v>461</v>
      </c>
      <c r="H615" s="6">
        <v>0.66</v>
      </c>
    </row>
    <row r="616" spans="1:8" customFormat="1" x14ac:dyDescent="0.25">
      <c r="A616" t="s">
        <v>261</v>
      </c>
      <c r="B616" t="s">
        <v>262</v>
      </c>
      <c r="C616" s="1">
        <v>44629.729166666664</v>
      </c>
      <c r="D616" t="s">
        <v>264</v>
      </c>
      <c r="E616" t="s">
        <v>1025</v>
      </c>
      <c r="F616">
        <v>1.89</v>
      </c>
      <c r="G616" t="s">
        <v>461</v>
      </c>
      <c r="H616" s="6">
        <v>0.87</v>
      </c>
    </row>
    <row r="617" spans="1:8" customFormat="1" x14ac:dyDescent="0.25">
      <c r="A617" t="s">
        <v>64</v>
      </c>
      <c r="B617" t="s">
        <v>81</v>
      </c>
      <c r="C617" s="1">
        <v>44629.75</v>
      </c>
      <c r="D617" t="s">
        <v>1026</v>
      </c>
      <c r="E617" t="s">
        <v>82</v>
      </c>
      <c r="F617">
        <v>2.52</v>
      </c>
      <c r="G617" t="s">
        <v>461</v>
      </c>
      <c r="H617" s="6">
        <v>1.49</v>
      </c>
    </row>
    <row r="618" spans="1:8" customFormat="1" x14ac:dyDescent="0.25">
      <c r="A618" t="s">
        <v>64</v>
      </c>
      <c r="B618" t="s">
        <v>81</v>
      </c>
      <c r="C618" s="1">
        <v>44629.75</v>
      </c>
      <c r="D618" t="s">
        <v>175</v>
      </c>
      <c r="E618" t="s">
        <v>673</v>
      </c>
      <c r="F618">
        <v>2.98</v>
      </c>
      <c r="G618" t="s">
        <v>460</v>
      </c>
      <c r="H618" s="6">
        <v>-1</v>
      </c>
    </row>
    <row r="619" spans="1:8" customFormat="1" x14ac:dyDescent="0.25">
      <c r="A619" t="s">
        <v>114</v>
      </c>
      <c r="B619" t="s">
        <v>342</v>
      </c>
      <c r="C619" s="1">
        <v>44629.822916666664</v>
      </c>
      <c r="D619" t="s">
        <v>365</v>
      </c>
      <c r="E619" t="s">
        <v>343</v>
      </c>
      <c r="F619">
        <v>1.73</v>
      </c>
      <c r="G619" t="s">
        <v>461</v>
      </c>
      <c r="H619" s="6">
        <v>0.72</v>
      </c>
    </row>
    <row r="620" spans="1:8" customFormat="1" x14ac:dyDescent="0.25">
      <c r="A620" t="s">
        <v>126</v>
      </c>
      <c r="B620" t="s">
        <v>656</v>
      </c>
      <c r="C620" s="1">
        <v>44629.958333333336</v>
      </c>
      <c r="D620" t="s">
        <v>1027</v>
      </c>
      <c r="E620" t="s">
        <v>1028</v>
      </c>
      <c r="F620">
        <v>1.74</v>
      </c>
      <c r="G620" t="s">
        <v>460</v>
      </c>
      <c r="H620" s="6">
        <v>-1</v>
      </c>
    </row>
    <row r="621" spans="1:8" customFormat="1" x14ac:dyDescent="0.25">
      <c r="A621" t="s">
        <v>126</v>
      </c>
      <c r="B621" t="s">
        <v>656</v>
      </c>
      <c r="C621" s="1">
        <v>44630.045138888891</v>
      </c>
      <c r="D621" t="s">
        <v>683</v>
      </c>
      <c r="E621" t="s">
        <v>1029</v>
      </c>
      <c r="F621">
        <v>1.61</v>
      </c>
      <c r="G621" t="s">
        <v>461</v>
      </c>
      <c r="H621" s="6">
        <v>0.66</v>
      </c>
    </row>
    <row r="622" spans="1:8" customFormat="1" x14ac:dyDescent="0.25">
      <c r="A622" t="s">
        <v>5</v>
      </c>
      <c r="B622" t="s">
        <v>6</v>
      </c>
      <c r="C622" s="1">
        <v>44630.458333333336</v>
      </c>
      <c r="D622" t="s">
        <v>1030</v>
      </c>
      <c r="E622" t="s">
        <v>8</v>
      </c>
      <c r="F622">
        <v>2</v>
      </c>
      <c r="G622" t="s">
        <v>461</v>
      </c>
      <c r="H622" s="6">
        <v>1</v>
      </c>
    </row>
    <row r="623" spans="1:8" customFormat="1" x14ac:dyDescent="0.25">
      <c r="A623" t="s">
        <v>188</v>
      </c>
      <c r="B623" t="s">
        <v>38</v>
      </c>
      <c r="C623" s="1">
        <v>44630.8125</v>
      </c>
      <c r="D623" t="s">
        <v>805</v>
      </c>
      <c r="E623" t="s">
        <v>329</v>
      </c>
      <c r="F623">
        <v>1.67</v>
      </c>
      <c r="G623" t="s">
        <v>460</v>
      </c>
      <c r="H623" s="6">
        <v>-1</v>
      </c>
    </row>
    <row r="624" spans="1:8" customFormat="1" x14ac:dyDescent="0.25">
      <c r="A624" t="s">
        <v>5</v>
      </c>
      <c r="B624" t="s">
        <v>6</v>
      </c>
      <c r="C624" s="1">
        <v>44631.458333333336</v>
      </c>
      <c r="D624" t="s">
        <v>748</v>
      </c>
      <c r="E624" t="s">
        <v>663</v>
      </c>
      <c r="F624">
        <v>1.72</v>
      </c>
      <c r="G624" t="s">
        <v>461</v>
      </c>
      <c r="H624" s="6">
        <v>0.8</v>
      </c>
    </row>
    <row r="625" spans="1:8" customFormat="1" x14ac:dyDescent="0.25">
      <c r="A625" t="s">
        <v>9</v>
      </c>
      <c r="B625" t="s">
        <v>10</v>
      </c>
      <c r="C625" s="1">
        <v>44631.541666666664</v>
      </c>
      <c r="D625" t="s">
        <v>597</v>
      </c>
      <c r="E625" t="s">
        <v>22</v>
      </c>
      <c r="F625">
        <v>1.76</v>
      </c>
      <c r="G625" t="s">
        <v>461</v>
      </c>
      <c r="H625" s="6">
        <v>0.82</v>
      </c>
    </row>
    <row r="626" spans="1:8" customFormat="1" x14ac:dyDescent="0.25">
      <c r="A626" t="s">
        <v>9</v>
      </c>
      <c r="B626" t="s">
        <v>10</v>
      </c>
      <c r="C626" s="1">
        <v>44631.541666666664</v>
      </c>
      <c r="D626" t="s">
        <v>594</v>
      </c>
      <c r="E626" t="s">
        <v>702</v>
      </c>
      <c r="F626">
        <v>1.59</v>
      </c>
      <c r="G626" t="s">
        <v>461</v>
      </c>
      <c r="H626" s="6">
        <v>0.64</v>
      </c>
    </row>
    <row r="627" spans="1:8" customFormat="1" x14ac:dyDescent="0.25">
      <c r="A627" t="s">
        <v>9</v>
      </c>
      <c r="B627" t="s">
        <v>10</v>
      </c>
      <c r="C627" s="1">
        <v>44631.541666666664</v>
      </c>
      <c r="D627" t="s">
        <v>13</v>
      </c>
      <c r="E627" t="s">
        <v>16</v>
      </c>
      <c r="F627">
        <v>1.5</v>
      </c>
      <c r="G627" t="s">
        <v>461</v>
      </c>
      <c r="H627" s="6">
        <v>0.54</v>
      </c>
    </row>
    <row r="628" spans="1:8" customFormat="1" x14ac:dyDescent="0.25">
      <c r="A628" t="s">
        <v>9</v>
      </c>
      <c r="B628" t="s">
        <v>10</v>
      </c>
      <c r="C628" s="1">
        <v>44631.541666666664</v>
      </c>
      <c r="D628" t="s">
        <v>703</v>
      </c>
      <c r="E628" t="s">
        <v>598</v>
      </c>
      <c r="F628">
        <v>1.61</v>
      </c>
      <c r="G628" t="s">
        <v>460</v>
      </c>
      <c r="H628" s="6">
        <v>-1.1000000000000001</v>
      </c>
    </row>
    <row r="629" spans="1:8" customFormat="1" x14ac:dyDescent="0.25">
      <c r="A629" t="s">
        <v>27</v>
      </c>
      <c r="B629" t="s">
        <v>28</v>
      </c>
      <c r="C629" s="1">
        <v>44631.572916666664</v>
      </c>
      <c r="D629" t="s">
        <v>53</v>
      </c>
      <c r="E629" t="s">
        <v>252</v>
      </c>
      <c r="F629">
        <v>2.1</v>
      </c>
      <c r="G629" t="s">
        <v>460</v>
      </c>
      <c r="H629" s="6">
        <v>-1.1000000000000001</v>
      </c>
    </row>
    <row r="630" spans="1:8" customFormat="1" x14ac:dyDescent="0.25">
      <c r="A630" t="s">
        <v>27</v>
      </c>
      <c r="B630" t="s">
        <v>28</v>
      </c>
      <c r="C630" s="1">
        <v>44631.572916666664</v>
      </c>
      <c r="D630" t="s">
        <v>1031</v>
      </c>
      <c r="E630" t="s">
        <v>30</v>
      </c>
      <c r="F630">
        <v>2.96</v>
      </c>
      <c r="G630" t="s">
        <v>461</v>
      </c>
      <c r="H630" s="6">
        <v>2.12</v>
      </c>
    </row>
    <row r="631" spans="1:8" customFormat="1" x14ac:dyDescent="0.25">
      <c r="A631" t="s">
        <v>184</v>
      </c>
      <c r="B631" t="s">
        <v>185</v>
      </c>
      <c r="C631" s="1">
        <v>44631.604166666664</v>
      </c>
      <c r="D631" t="s">
        <v>186</v>
      </c>
      <c r="E631" t="s">
        <v>776</v>
      </c>
      <c r="F631">
        <v>1.81</v>
      </c>
      <c r="G631" t="s">
        <v>461</v>
      </c>
      <c r="H631" s="6">
        <v>0.87</v>
      </c>
    </row>
    <row r="632" spans="1:8" customFormat="1" x14ac:dyDescent="0.25">
      <c r="A632" t="s">
        <v>23</v>
      </c>
      <c r="B632" t="s">
        <v>24</v>
      </c>
      <c r="C632" s="1">
        <v>44631.645833333336</v>
      </c>
      <c r="D632" t="s">
        <v>239</v>
      </c>
      <c r="E632" t="s">
        <v>156</v>
      </c>
      <c r="F632">
        <v>1.78</v>
      </c>
      <c r="G632" t="s">
        <v>460</v>
      </c>
      <c r="H632" s="6">
        <v>-1.1000000000000001</v>
      </c>
    </row>
    <row r="633" spans="1:8" customFormat="1" x14ac:dyDescent="0.25">
      <c r="A633" t="s">
        <v>27</v>
      </c>
      <c r="B633" t="s">
        <v>28</v>
      </c>
      <c r="C633" s="1">
        <v>44631.677083333336</v>
      </c>
      <c r="D633" t="s">
        <v>29</v>
      </c>
      <c r="E633" t="s">
        <v>31</v>
      </c>
      <c r="F633">
        <v>2.52</v>
      </c>
      <c r="G633" t="s">
        <v>460</v>
      </c>
      <c r="H633" s="6">
        <v>-1.1000000000000001</v>
      </c>
    </row>
    <row r="634" spans="1:8" customFormat="1" x14ac:dyDescent="0.25">
      <c r="A634" t="s">
        <v>585</v>
      </c>
      <c r="B634" t="s">
        <v>586</v>
      </c>
      <c r="C634" s="1">
        <v>44631.6875</v>
      </c>
      <c r="D634" t="s">
        <v>1033</v>
      </c>
      <c r="E634" t="s">
        <v>1034</v>
      </c>
      <c r="F634">
        <v>1.5</v>
      </c>
      <c r="G634" t="s">
        <v>461</v>
      </c>
      <c r="H634" s="6">
        <v>0.55000000000000004</v>
      </c>
    </row>
    <row r="635" spans="1:8" customFormat="1" x14ac:dyDescent="0.25">
      <c r="A635" t="s">
        <v>37</v>
      </c>
      <c r="B635" t="s">
        <v>38</v>
      </c>
      <c r="C635" s="1">
        <v>44631.701388888891</v>
      </c>
      <c r="D635" t="s">
        <v>40</v>
      </c>
      <c r="E635" t="s">
        <v>1035</v>
      </c>
      <c r="F635">
        <v>1.64</v>
      </c>
      <c r="G635" t="s">
        <v>461</v>
      </c>
      <c r="H635" s="6">
        <v>0.69</v>
      </c>
    </row>
    <row r="636" spans="1:8" customFormat="1" x14ac:dyDescent="0.25">
      <c r="A636" t="s">
        <v>104</v>
      </c>
      <c r="B636" t="s">
        <v>105</v>
      </c>
      <c r="C636" s="1">
        <v>44631.708333333336</v>
      </c>
      <c r="D636" t="s">
        <v>771</v>
      </c>
      <c r="E636" t="s">
        <v>827</v>
      </c>
      <c r="F636">
        <v>1.7</v>
      </c>
      <c r="G636" t="s">
        <v>461</v>
      </c>
      <c r="H636" s="6">
        <v>0.75</v>
      </c>
    </row>
    <row r="637" spans="1:8" customFormat="1" x14ac:dyDescent="0.25">
      <c r="A637" t="s">
        <v>184</v>
      </c>
      <c r="B637" t="s">
        <v>490</v>
      </c>
      <c r="C637" s="1">
        <v>44631.708333333336</v>
      </c>
      <c r="D637" t="s">
        <v>491</v>
      </c>
      <c r="E637" t="s">
        <v>1036</v>
      </c>
      <c r="F637">
        <v>1.98</v>
      </c>
      <c r="G637" t="s">
        <v>460</v>
      </c>
      <c r="H637" s="6">
        <v>-1.1000000000000001</v>
      </c>
    </row>
    <row r="638" spans="1:8" customFormat="1" x14ac:dyDescent="0.25">
      <c r="A638" t="s">
        <v>100</v>
      </c>
      <c r="B638" t="s">
        <v>101</v>
      </c>
      <c r="C638" s="1">
        <v>44631.715277777781</v>
      </c>
      <c r="D638" t="s">
        <v>714</v>
      </c>
      <c r="E638" t="s">
        <v>1037</v>
      </c>
      <c r="F638">
        <v>2.42</v>
      </c>
      <c r="G638" t="s">
        <v>461</v>
      </c>
      <c r="H638" s="6">
        <v>1.53</v>
      </c>
    </row>
    <row r="639" spans="1:8" customFormat="1" x14ac:dyDescent="0.25">
      <c r="A639" t="s">
        <v>100</v>
      </c>
      <c r="B639" t="s">
        <v>101</v>
      </c>
      <c r="C639" s="1">
        <v>44631.729166666664</v>
      </c>
      <c r="D639" t="s">
        <v>254</v>
      </c>
      <c r="E639" t="s">
        <v>713</v>
      </c>
      <c r="F639">
        <v>2.2799999999999998</v>
      </c>
      <c r="G639" t="s">
        <v>460</v>
      </c>
      <c r="H639" s="6">
        <v>-1.1000000000000001</v>
      </c>
    </row>
    <row r="640" spans="1:8" customFormat="1" x14ac:dyDescent="0.25">
      <c r="A640" t="s">
        <v>100</v>
      </c>
      <c r="B640" t="s">
        <v>101</v>
      </c>
      <c r="C640" s="1">
        <v>44631.729166666664</v>
      </c>
      <c r="D640" t="s">
        <v>102</v>
      </c>
      <c r="E640" t="s">
        <v>766</v>
      </c>
      <c r="F640">
        <v>2.56</v>
      </c>
      <c r="G640" t="s">
        <v>461</v>
      </c>
      <c r="H640" s="6">
        <v>1.69</v>
      </c>
    </row>
    <row r="641" spans="1:8" customFormat="1" x14ac:dyDescent="0.25">
      <c r="A641" t="s">
        <v>70</v>
      </c>
      <c r="B641" t="s">
        <v>71</v>
      </c>
      <c r="C641" s="1">
        <v>44631.729166666664</v>
      </c>
      <c r="D641" t="s">
        <v>1038</v>
      </c>
      <c r="E641" t="s">
        <v>916</v>
      </c>
      <c r="F641">
        <v>2.2400000000000002</v>
      </c>
      <c r="G641" t="s">
        <v>460</v>
      </c>
      <c r="H641" s="6">
        <v>-1.1000000000000001</v>
      </c>
    </row>
    <row r="642" spans="1:8" customFormat="1" x14ac:dyDescent="0.25">
      <c r="A642" t="s">
        <v>64</v>
      </c>
      <c r="B642" t="s">
        <v>65</v>
      </c>
      <c r="C642" s="1">
        <v>44631.729166666664</v>
      </c>
      <c r="D642" t="s">
        <v>717</v>
      </c>
      <c r="E642" t="s">
        <v>754</v>
      </c>
      <c r="F642">
        <v>2.42</v>
      </c>
      <c r="G642" t="s">
        <v>461</v>
      </c>
      <c r="H642" s="6">
        <v>1.53</v>
      </c>
    </row>
    <row r="643" spans="1:8" customFormat="1" x14ac:dyDescent="0.25">
      <c r="A643" t="s">
        <v>64</v>
      </c>
      <c r="B643" t="s">
        <v>65</v>
      </c>
      <c r="C643" s="1">
        <v>44631.729166666664</v>
      </c>
      <c r="D643" t="s">
        <v>1039</v>
      </c>
      <c r="E643" t="s">
        <v>67</v>
      </c>
      <c r="F643">
        <v>2.16</v>
      </c>
      <c r="G643" t="s">
        <v>460</v>
      </c>
      <c r="H643" s="6">
        <v>-1.1000000000000001</v>
      </c>
    </row>
    <row r="644" spans="1:8" customFormat="1" x14ac:dyDescent="0.25">
      <c r="A644" t="s">
        <v>64</v>
      </c>
      <c r="B644" t="s">
        <v>86</v>
      </c>
      <c r="C644" s="1">
        <v>44631.75</v>
      </c>
      <c r="D644" t="s">
        <v>998</v>
      </c>
      <c r="E644" t="s">
        <v>238</v>
      </c>
      <c r="F644">
        <v>2.06</v>
      </c>
      <c r="G644" t="s">
        <v>461</v>
      </c>
      <c r="H644" s="6">
        <v>1.1499999999999999</v>
      </c>
    </row>
    <row r="645" spans="1:8" customFormat="1" x14ac:dyDescent="0.25">
      <c r="A645" t="s">
        <v>64</v>
      </c>
      <c r="B645" t="s">
        <v>81</v>
      </c>
      <c r="C645" s="1">
        <v>44631.75</v>
      </c>
      <c r="D645" t="s">
        <v>1040</v>
      </c>
      <c r="E645" t="s">
        <v>179</v>
      </c>
      <c r="F645">
        <v>2.25</v>
      </c>
      <c r="G645" t="s">
        <v>461</v>
      </c>
      <c r="H645" s="6">
        <v>1.38</v>
      </c>
    </row>
    <row r="646" spans="1:8" customFormat="1" x14ac:dyDescent="0.25">
      <c r="A646" t="s">
        <v>64</v>
      </c>
      <c r="B646" t="s">
        <v>89</v>
      </c>
      <c r="C646" s="1">
        <v>44631.75</v>
      </c>
      <c r="D646" t="s">
        <v>1041</v>
      </c>
      <c r="E646" t="s">
        <v>1042</v>
      </c>
      <c r="F646">
        <v>2.66</v>
      </c>
      <c r="G646" t="s">
        <v>461</v>
      </c>
      <c r="H646" s="6">
        <v>1.79</v>
      </c>
    </row>
    <row r="647" spans="1:8" customFormat="1" x14ac:dyDescent="0.25">
      <c r="A647" t="s">
        <v>77</v>
      </c>
      <c r="B647" t="s">
        <v>78</v>
      </c>
      <c r="C647" s="1">
        <v>44631.75</v>
      </c>
      <c r="D647" t="s">
        <v>837</v>
      </c>
      <c r="E647" t="s">
        <v>721</v>
      </c>
      <c r="F647">
        <v>1.75</v>
      </c>
      <c r="G647" t="s">
        <v>461</v>
      </c>
      <c r="H647" s="6">
        <v>0.81</v>
      </c>
    </row>
    <row r="648" spans="1:8" customFormat="1" x14ac:dyDescent="0.25">
      <c r="A648" t="s">
        <v>70</v>
      </c>
      <c r="B648" t="s">
        <v>74</v>
      </c>
      <c r="C648" s="1">
        <v>44631.75</v>
      </c>
      <c r="D648" t="s">
        <v>476</v>
      </c>
      <c r="E648" t="s">
        <v>610</v>
      </c>
      <c r="F648">
        <v>2.1</v>
      </c>
      <c r="G648" t="s">
        <v>461</v>
      </c>
      <c r="H648" s="6">
        <v>1.19</v>
      </c>
    </row>
    <row r="649" spans="1:8" customFormat="1" x14ac:dyDescent="0.25">
      <c r="A649" t="s">
        <v>77</v>
      </c>
      <c r="B649" t="s">
        <v>78</v>
      </c>
      <c r="C649" s="1">
        <v>44631.75</v>
      </c>
      <c r="D649" t="s">
        <v>632</v>
      </c>
      <c r="E649" t="s">
        <v>1043</v>
      </c>
      <c r="F649">
        <v>1.61</v>
      </c>
      <c r="G649" t="s">
        <v>460</v>
      </c>
      <c r="H649" s="6">
        <v>-1.1000000000000001</v>
      </c>
    </row>
    <row r="650" spans="1:8" customFormat="1" x14ac:dyDescent="0.25">
      <c r="A650" t="s">
        <v>77</v>
      </c>
      <c r="B650" t="s">
        <v>78</v>
      </c>
      <c r="C650" s="1">
        <v>44631.75</v>
      </c>
      <c r="D650" t="s">
        <v>84</v>
      </c>
      <c r="E650" t="s">
        <v>80</v>
      </c>
      <c r="F650">
        <v>1.57</v>
      </c>
      <c r="G650" t="s">
        <v>461</v>
      </c>
      <c r="H650" s="6">
        <v>0.62</v>
      </c>
    </row>
    <row r="651" spans="1:8" customFormat="1" x14ac:dyDescent="0.25">
      <c r="A651" t="s">
        <v>122</v>
      </c>
      <c r="B651" t="s">
        <v>164</v>
      </c>
      <c r="C651" s="1">
        <v>44631.75</v>
      </c>
      <c r="D651" t="s">
        <v>939</v>
      </c>
      <c r="E651" t="s">
        <v>972</v>
      </c>
      <c r="F651">
        <v>1.93</v>
      </c>
      <c r="G651" t="s">
        <v>460</v>
      </c>
      <c r="H651" s="6">
        <v>-1.1000000000000001</v>
      </c>
    </row>
    <row r="652" spans="1:8" customFormat="1" x14ac:dyDescent="0.25">
      <c r="A652" t="s">
        <v>77</v>
      </c>
      <c r="B652" t="s">
        <v>78</v>
      </c>
      <c r="C652" s="1">
        <v>44631.75</v>
      </c>
      <c r="D652" t="s">
        <v>497</v>
      </c>
      <c r="E652" t="s">
        <v>836</v>
      </c>
      <c r="F652">
        <v>1.61</v>
      </c>
      <c r="G652" t="s">
        <v>461</v>
      </c>
      <c r="H652" s="6">
        <v>0.66</v>
      </c>
    </row>
    <row r="653" spans="1:8" customFormat="1" x14ac:dyDescent="0.25">
      <c r="A653" t="s">
        <v>77</v>
      </c>
      <c r="B653" t="s">
        <v>78</v>
      </c>
      <c r="C653" s="1">
        <v>44631.75</v>
      </c>
      <c r="D653" t="s">
        <v>845</v>
      </c>
      <c r="E653" t="s">
        <v>616</v>
      </c>
      <c r="F653">
        <v>1.57</v>
      </c>
      <c r="G653" t="s">
        <v>460</v>
      </c>
      <c r="H653" s="6">
        <v>-1.1000000000000001</v>
      </c>
    </row>
    <row r="654" spans="1:8" customFormat="1" x14ac:dyDescent="0.25">
      <c r="A654" t="s">
        <v>241</v>
      </c>
      <c r="B654" t="s">
        <v>38</v>
      </c>
      <c r="C654" s="1">
        <v>44631.75</v>
      </c>
      <c r="D654" t="s">
        <v>1044</v>
      </c>
      <c r="E654" t="s">
        <v>243</v>
      </c>
      <c r="F654">
        <v>1.97</v>
      </c>
      <c r="G654" t="s">
        <v>460</v>
      </c>
      <c r="H654" s="6">
        <v>-1.1000000000000001</v>
      </c>
    </row>
    <row r="655" spans="1:8" customFormat="1" x14ac:dyDescent="0.25">
      <c r="A655" t="s">
        <v>77</v>
      </c>
      <c r="B655" t="s">
        <v>78</v>
      </c>
      <c r="C655" s="1">
        <v>44631.75</v>
      </c>
      <c r="D655" t="s">
        <v>720</v>
      </c>
      <c r="E655" t="s">
        <v>617</v>
      </c>
      <c r="F655">
        <v>1.76</v>
      </c>
      <c r="G655" t="s">
        <v>460</v>
      </c>
      <c r="H655" s="6">
        <v>-1.1000000000000001</v>
      </c>
    </row>
    <row r="656" spans="1:8" customFormat="1" x14ac:dyDescent="0.25">
      <c r="A656" t="s">
        <v>64</v>
      </c>
      <c r="B656" t="s">
        <v>199</v>
      </c>
      <c r="C656" s="1">
        <v>44631.75</v>
      </c>
      <c r="D656" t="s">
        <v>1045</v>
      </c>
      <c r="E656" t="s">
        <v>231</v>
      </c>
      <c r="F656">
        <v>2.2799999999999998</v>
      </c>
      <c r="G656" t="s">
        <v>460</v>
      </c>
      <c r="H656" s="6">
        <v>-1.1000000000000001</v>
      </c>
    </row>
    <row r="657" spans="1:8" customFormat="1" x14ac:dyDescent="0.25">
      <c r="A657" t="s">
        <v>64</v>
      </c>
      <c r="B657" t="s">
        <v>199</v>
      </c>
      <c r="C657" s="1">
        <v>44631.75</v>
      </c>
      <c r="D657" t="s">
        <v>235</v>
      </c>
      <c r="E657" t="s">
        <v>201</v>
      </c>
      <c r="F657">
        <v>2</v>
      </c>
      <c r="G657" t="s">
        <v>460</v>
      </c>
      <c r="H657" s="6">
        <v>-1.1000000000000001</v>
      </c>
    </row>
    <row r="658" spans="1:8" customFormat="1" x14ac:dyDescent="0.25">
      <c r="A658" t="s">
        <v>70</v>
      </c>
      <c r="B658" t="s">
        <v>71</v>
      </c>
      <c r="C658" s="1">
        <v>44631.75</v>
      </c>
      <c r="D658" t="s">
        <v>1046</v>
      </c>
      <c r="E658" t="s">
        <v>1047</v>
      </c>
      <c r="F658">
        <v>2.3199999999999998</v>
      </c>
      <c r="G658" t="s">
        <v>460</v>
      </c>
      <c r="H658" s="6">
        <v>-1.1000000000000001</v>
      </c>
    </row>
    <row r="659" spans="1:8" customFormat="1" x14ac:dyDescent="0.25">
      <c r="A659" t="s">
        <v>92</v>
      </c>
      <c r="B659" t="s">
        <v>93</v>
      </c>
      <c r="C659" s="1">
        <v>44631.791666666664</v>
      </c>
      <c r="D659" t="s">
        <v>1001</v>
      </c>
      <c r="E659" t="s">
        <v>99</v>
      </c>
      <c r="F659">
        <v>2.42</v>
      </c>
      <c r="G659" t="s">
        <v>461</v>
      </c>
      <c r="H659" s="6">
        <v>1.53</v>
      </c>
    </row>
    <row r="660" spans="1:8" customFormat="1" x14ac:dyDescent="0.25">
      <c r="A660" t="s">
        <v>92</v>
      </c>
      <c r="B660" t="s">
        <v>93</v>
      </c>
      <c r="C660" s="1">
        <v>44631.791666666664</v>
      </c>
      <c r="D660" t="s">
        <v>727</v>
      </c>
      <c r="E660" t="s">
        <v>97</v>
      </c>
      <c r="F660">
        <v>2.48</v>
      </c>
      <c r="G660" t="s">
        <v>460</v>
      </c>
      <c r="H660" s="6">
        <v>-1.1000000000000001</v>
      </c>
    </row>
    <row r="661" spans="1:8" customFormat="1" x14ac:dyDescent="0.25">
      <c r="A661" t="s">
        <v>92</v>
      </c>
      <c r="B661" t="s">
        <v>93</v>
      </c>
      <c r="C661" s="1">
        <v>44631.791666666664</v>
      </c>
      <c r="D661" t="s">
        <v>94</v>
      </c>
      <c r="E661" t="s">
        <v>731</v>
      </c>
      <c r="F661">
        <v>2.02</v>
      </c>
      <c r="G661" t="s">
        <v>461</v>
      </c>
      <c r="H661" s="6">
        <v>1.1000000000000001</v>
      </c>
    </row>
    <row r="662" spans="1:8" customFormat="1" x14ac:dyDescent="0.25">
      <c r="A662" t="s">
        <v>289</v>
      </c>
      <c r="B662" t="s">
        <v>1053</v>
      </c>
      <c r="C662" s="1">
        <v>44631.791666666664</v>
      </c>
      <c r="D662" t="s">
        <v>1054</v>
      </c>
      <c r="E662" t="s">
        <v>1014</v>
      </c>
      <c r="F662">
        <v>1.72</v>
      </c>
      <c r="G662" t="s">
        <v>460</v>
      </c>
      <c r="H662" s="6">
        <v>-1.1000000000000001</v>
      </c>
    </row>
    <row r="663" spans="1:8" customFormat="1" x14ac:dyDescent="0.25">
      <c r="A663" t="s">
        <v>92</v>
      </c>
      <c r="B663" t="s">
        <v>93</v>
      </c>
      <c r="C663" s="1">
        <v>44631.791666666664</v>
      </c>
      <c r="D663" t="s">
        <v>1000</v>
      </c>
      <c r="E663" t="s">
        <v>1048</v>
      </c>
      <c r="F663">
        <v>2.2200000000000002</v>
      </c>
      <c r="G663" t="s">
        <v>460</v>
      </c>
      <c r="H663" s="6">
        <v>-1.1000000000000001</v>
      </c>
    </row>
    <row r="664" spans="1:8" customFormat="1" x14ac:dyDescent="0.25">
      <c r="A664" t="s">
        <v>371</v>
      </c>
      <c r="B664" t="s">
        <v>574</v>
      </c>
      <c r="C664" s="1">
        <v>44631.791666666664</v>
      </c>
      <c r="D664" t="s">
        <v>979</v>
      </c>
      <c r="E664" t="s">
        <v>1049</v>
      </c>
      <c r="F664">
        <v>1.99</v>
      </c>
      <c r="G664" t="s">
        <v>461</v>
      </c>
      <c r="H664" s="6">
        <v>1.07</v>
      </c>
    </row>
    <row r="665" spans="1:8" customFormat="1" x14ac:dyDescent="0.25">
      <c r="A665" t="s">
        <v>92</v>
      </c>
      <c r="B665" t="s">
        <v>93</v>
      </c>
      <c r="C665" s="1">
        <v>44631.791666666664</v>
      </c>
      <c r="D665" t="s">
        <v>98</v>
      </c>
      <c r="E665" t="s">
        <v>1050</v>
      </c>
      <c r="F665">
        <v>2.06</v>
      </c>
      <c r="G665" t="s">
        <v>460</v>
      </c>
      <c r="H665" s="6">
        <v>-1.1000000000000001</v>
      </c>
    </row>
    <row r="666" spans="1:8" customFormat="1" x14ac:dyDescent="0.25">
      <c r="A666" t="s">
        <v>104</v>
      </c>
      <c r="B666" t="s">
        <v>105</v>
      </c>
      <c r="C666" s="1">
        <v>44631.8125</v>
      </c>
      <c r="D666" t="s">
        <v>400</v>
      </c>
      <c r="E666" t="s">
        <v>106</v>
      </c>
      <c r="F666">
        <v>1.69</v>
      </c>
      <c r="G666" t="s">
        <v>461</v>
      </c>
      <c r="H666" s="6">
        <v>0.73</v>
      </c>
    </row>
    <row r="667" spans="1:8" customFormat="1" x14ac:dyDescent="0.25">
      <c r="A667" t="s">
        <v>104</v>
      </c>
      <c r="B667" t="s">
        <v>111</v>
      </c>
      <c r="C667" s="1">
        <v>44631.8125</v>
      </c>
      <c r="D667" t="s">
        <v>857</v>
      </c>
      <c r="E667" t="s">
        <v>1051</v>
      </c>
      <c r="F667">
        <v>1.81</v>
      </c>
      <c r="G667" t="s">
        <v>460</v>
      </c>
      <c r="H667" s="6">
        <v>-1.1000000000000001</v>
      </c>
    </row>
    <row r="668" spans="1:8" customFormat="1" x14ac:dyDescent="0.25">
      <c r="A668" t="s">
        <v>118</v>
      </c>
      <c r="B668" t="s">
        <v>206</v>
      </c>
      <c r="C668" s="1">
        <v>44631.833333333336</v>
      </c>
      <c r="D668" t="s">
        <v>431</v>
      </c>
      <c r="E668" t="s">
        <v>907</v>
      </c>
      <c r="F668">
        <v>1.99</v>
      </c>
      <c r="G668" t="s">
        <v>460</v>
      </c>
      <c r="H668" s="6">
        <v>-1.1000000000000001</v>
      </c>
    </row>
    <row r="669" spans="1:8" customFormat="1" x14ac:dyDescent="0.25">
      <c r="A669" t="s">
        <v>122</v>
      </c>
      <c r="B669" t="s">
        <v>123</v>
      </c>
      <c r="C669" s="1">
        <v>44631.84375</v>
      </c>
      <c r="D669" t="s">
        <v>1052</v>
      </c>
      <c r="E669" t="s">
        <v>512</v>
      </c>
      <c r="F669">
        <v>3.05</v>
      </c>
      <c r="G669" t="s">
        <v>461</v>
      </c>
      <c r="H669" s="6">
        <v>2.21</v>
      </c>
    </row>
    <row r="670" spans="1:8" customFormat="1" x14ac:dyDescent="0.25">
      <c r="A670" t="s">
        <v>126</v>
      </c>
      <c r="B670" t="s">
        <v>127</v>
      </c>
      <c r="C670" s="1">
        <v>44632.129166666666</v>
      </c>
      <c r="D670" t="s">
        <v>453</v>
      </c>
      <c r="E670" t="s">
        <v>974</v>
      </c>
      <c r="F670">
        <v>1.87</v>
      </c>
      <c r="G670" t="s">
        <v>460</v>
      </c>
      <c r="H670" s="6">
        <v>-1.1000000000000001</v>
      </c>
    </row>
    <row r="671" spans="1:8" customFormat="1" x14ac:dyDescent="0.25">
      <c r="A671" t="s">
        <v>149</v>
      </c>
      <c r="B671" t="s">
        <v>244</v>
      </c>
      <c r="C671" s="1">
        <v>44632.4375</v>
      </c>
      <c r="D671" t="s">
        <v>472</v>
      </c>
      <c r="E671" t="s">
        <v>246</v>
      </c>
      <c r="F671">
        <v>2.04</v>
      </c>
      <c r="G671" t="s">
        <v>460</v>
      </c>
      <c r="H671" s="6">
        <v>-1.1000000000000001</v>
      </c>
    </row>
    <row r="672" spans="1:8" customFormat="1" x14ac:dyDescent="0.25">
      <c r="A672" t="s">
        <v>122</v>
      </c>
      <c r="B672" t="s">
        <v>164</v>
      </c>
      <c r="C672" s="1">
        <v>44632.458333333336</v>
      </c>
      <c r="D672" t="s">
        <v>1059</v>
      </c>
      <c r="E672" t="s">
        <v>608</v>
      </c>
      <c r="F672">
        <v>1.76</v>
      </c>
      <c r="G672" t="s">
        <v>460</v>
      </c>
      <c r="H672" s="6">
        <v>-1.1000000000000001</v>
      </c>
    </row>
    <row r="673" spans="1:8" customFormat="1" x14ac:dyDescent="0.25">
      <c r="A673" t="s">
        <v>64</v>
      </c>
      <c r="B673" t="s">
        <v>81</v>
      </c>
      <c r="C673" s="1">
        <v>44632.5</v>
      </c>
      <c r="D673" t="s">
        <v>82</v>
      </c>
      <c r="E673" t="s">
        <v>175</v>
      </c>
      <c r="F673">
        <v>2.4</v>
      </c>
      <c r="G673" t="s">
        <v>461</v>
      </c>
      <c r="H673" s="6">
        <v>1.51</v>
      </c>
    </row>
    <row r="674" spans="1:8" customFormat="1" x14ac:dyDescent="0.25">
      <c r="A674" t="s">
        <v>47</v>
      </c>
      <c r="B674" t="s">
        <v>140</v>
      </c>
      <c r="C674" s="1">
        <v>44632.5</v>
      </c>
      <c r="D674" t="s">
        <v>1061</v>
      </c>
      <c r="E674" t="s">
        <v>148</v>
      </c>
      <c r="F674">
        <v>1.78</v>
      </c>
      <c r="G674" t="s">
        <v>461</v>
      </c>
      <c r="H674" s="6">
        <v>0.84</v>
      </c>
    </row>
    <row r="675" spans="1:8" customFormat="1" x14ac:dyDescent="0.25">
      <c r="A675" t="s">
        <v>47</v>
      </c>
      <c r="B675" t="s">
        <v>140</v>
      </c>
      <c r="C675" s="1">
        <v>44632.5</v>
      </c>
      <c r="D675" t="s">
        <v>147</v>
      </c>
      <c r="E675" t="s">
        <v>154</v>
      </c>
      <c r="F675">
        <v>1.71</v>
      </c>
      <c r="G675" t="s">
        <v>460</v>
      </c>
      <c r="H675" s="6">
        <v>-1.1000000000000001</v>
      </c>
    </row>
    <row r="676" spans="1:8" customFormat="1" x14ac:dyDescent="0.25">
      <c r="A676" t="s">
        <v>47</v>
      </c>
      <c r="B676" t="s">
        <v>140</v>
      </c>
      <c r="C676" s="1">
        <v>44632.5</v>
      </c>
      <c r="D676" t="s">
        <v>141</v>
      </c>
      <c r="E676" t="s">
        <v>146</v>
      </c>
      <c r="F676">
        <v>1.99</v>
      </c>
      <c r="G676" t="s">
        <v>461</v>
      </c>
      <c r="H676" s="6">
        <v>1.07</v>
      </c>
    </row>
    <row r="677" spans="1:8" customFormat="1" x14ac:dyDescent="0.25">
      <c r="A677" t="s">
        <v>47</v>
      </c>
      <c r="B677" t="s">
        <v>140</v>
      </c>
      <c r="C677" s="1">
        <v>44632.5</v>
      </c>
      <c r="D677" t="s">
        <v>145</v>
      </c>
      <c r="E677" t="s">
        <v>747</v>
      </c>
      <c r="F677">
        <v>1.75</v>
      </c>
      <c r="G677" t="s">
        <v>460</v>
      </c>
      <c r="H677" s="6">
        <v>-1.1000000000000001</v>
      </c>
    </row>
    <row r="678" spans="1:8" customFormat="1" x14ac:dyDescent="0.25">
      <c r="A678" t="s">
        <v>64</v>
      </c>
      <c r="B678" t="s">
        <v>89</v>
      </c>
      <c r="C678" s="1">
        <v>44632.5</v>
      </c>
      <c r="D678" t="s">
        <v>220</v>
      </c>
      <c r="E678" t="s">
        <v>1055</v>
      </c>
      <c r="F678">
        <v>2.5499999999999998</v>
      </c>
      <c r="G678" t="s">
        <v>461</v>
      </c>
      <c r="H678" s="6">
        <v>1.71</v>
      </c>
    </row>
    <row r="679" spans="1:8" customFormat="1" x14ac:dyDescent="0.25">
      <c r="A679" t="s">
        <v>47</v>
      </c>
      <c r="B679" t="s">
        <v>140</v>
      </c>
      <c r="C679" s="1">
        <v>44632.5</v>
      </c>
      <c r="D679" t="s">
        <v>1060</v>
      </c>
      <c r="E679" t="s">
        <v>606</v>
      </c>
      <c r="F679">
        <v>1.63</v>
      </c>
      <c r="G679" t="s">
        <v>461</v>
      </c>
      <c r="H679" s="6">
        <v>0.68</v>
      </c>
    </row>
    <row r="680" spans="1:8" customFormat="1" x14ac:dyDescent="0.25">
      <c r="A680" t="s">
        <v>184</v>
      </c>
      <c r="B680" t="s">
        <v>185</v>
      </c>
      <c r="C680" s="1">
        <v>44632.5</v>
      </c>
      <c r="D680" t="s">
        <v>257</v>
      </c>
      <c r="E680" t="s">
        <v>496</v>
      </c>
      <c r="F680">
        <v>1.78</v>
      </c>
      <c r="G680" t="s">
        <v>460</v>
      </c>
      <c r="H680" s="6">
        <v>-1.1000000000000001</v>
      </c>
    </row>
    <row r="681" spans="1:8" customFormat="1" x14ac:dyDescent="0.25">
      <c r="A681" t="s">
        <v>64</v>
      </c>
      <c r="B681" t="s">
        <v>65</v>
      </c>
      <c r="C681" s="1">
        <v>44632.520833333336</v>
      </c>
      <c r="D681" t="s">
        <v>1062</v>
      </c>
      <c r="E681" t="s">
        <v>1063</v>
      </c>
      <c r="F681">
        <v>2.2999999999999998</v>
      </c>
      <c r="G681" t="s">
        <v>461</v>
      </c>
      <c r="H681" s="6">
        <v>1.4</v>
      </c>
    </row>
    <row r="682" spans="1:8" customFormat="1" x14ac:dyDescent="0.25">
      <c r="A682" t="s">
        <v>507</v>
      </c>
      <c r="B682" t="s">
        <v>38</v>
      </c>
      <c r="C682" s="1">
        <v>44632.53125</v>
      </c>
      <c r="D682" t="s">
        <v>816</v>
      </c>
      <c r="E682" t="s">
        <v>589</v>
      </c>
      <c r="F682">
        <v>1.74</v>
      </c>
      <c r="G682" t="s">
        <v>460</v>
      </c>
      <c r="H682" s="6">
        <v>-1.1000000000000001</v>
      </c>
    </row>
    <row r="683" spans="1:8" customFormat="1" x14ac:dyDescent="0.25">
      <c r="A683" t="s">
        <v>149</v>
      </c>
      <c r="B683" t="s">
        <v>244</v>
      </c>
      <c r="C683" s="1">
        <v>44632.541666666664</v>
      </c>
      <c r="D683" t="s">
        <v>911</v>
      </c>
      <c r="E683" t="s">
        <v>473</v>
      </c>
      <c r="F683">
        <v>1.87</v>
      </c>
      <c r="G683" t="s">
        <v>461</v>
      </c>
      <c r="H683" s="6">
        <v>0.94</v>
      </c>
    </row>
    <row r="684" spans="1:8" customFormat="1" x14ac:dyDescent="0.25">
      <c r="A684" t="s">
        <v>241</v>
      </c>
      <c r="B684" t="s">
        <v>38</v>
      </c>
      <c r="C684" s="1">
        <v>44632.541666666664</v>
      </c>
      <c r="D684" t="s">
        <v>964</v>
      </c>
      <c r="E684" t="s">
        <v>242</v>
      </c>
      <c r="F684">
        <v>1.97</v>
      </c>
      <c r="G684" t="s">
        <v>461</v>
      </c>
      <c r="H684" s="6">
        <v>1.05</v>
      </c>
    </row>
    <row r="685" spans="1:8" customFormat="1" x14ac:dyDescent="0.25">
      <c r="A685" t="s">
        <v>64</v>
      </c>
      <c r="B685" t="s">
        <v>213</v>
      </c>
      <c r="C685" s="1">
        <v>44632.541666666664</v>
      </c>
      <c r="D685" t="s">
        <v>762</v>
      </c>
      <c r="E685" t="s">
        <v>759</v>
      </c>
      <c r="F685">
        <v>2.1</v>
      </c>
      <c r="G685" t="s">
        <v>461</v>
      </c>
      <c r="H685" s="6">
        <v>1.21</v>
      </c>
    </row>
    <row r="686" spans="1:8" customFormat="1" x14ac:dyDescent="0.25">
      <c r="A686" t="s">
        <v>64</v>
      </c>
      <c r="B686" t="s">
        <v>86</v>
      </c>
      <c r="C686" s="1">
        <v>44632.541666666664</v>
      </c>
      <c r="D686" t="s">
        <v>1056</v>
      </c>
      <c r="E686" t="s">
        <v>899</v>
      </c>
      <c r="F686">
        <v>1.84</v>
      </c>
      <c r="G686" t="s">
        <v>461</v>
      </c>
      <c r="H686" s="6">
        <v>0.9</v>
      </c>
    </row>
    <row r="687" spans="1:8" customFormat="1" x14ac:dyDescent="0.25">
      <c r="A687" t="s">
        <v>23</v>
      </c>
      <c r="B687" t="s">
        <v>24</v>
      </c>
      <c r="C687" s="1">
        <v>44632.541666666664</v>
      </c>
      <c r="D687" t="s">
        <v>755</v>
      </c>
      <c r="E687" t="s">
        <v>987</v>
      </c>
      <c r="F687">
        <v>1.72</v>
      </c>
      <c r="G687" t="s">
        <v>461</v>
      </c>
      <c r="H687" s="6">
        <v>0.77</v>
      </c>
    </row>
    <row r="688" spans="1:8" customFormat="1" x14ac:dyDescent="0.25">
      <c r="A688" t="s">
        <v>64</v>
      </c>
      <c r="B688" t="s">
        <v>199</v>
      </c>
      <c r="C688" s="1">
        <v>44632.541666666664</v>
      </c>
      <c r="D688" t="s">
        <v>216</v>
      </c>
      <c r="E688" t="s">
        <v>212</v>
      </c>
      <c r="F688">
        <v>1.89</v>
      </c>
      <c r="G688" t="s">
        <v>460</v>
      </c>
      <c r="H688" s="6">
        <v>-1.1000000000000001</v>
      </c>
    </row>
    <row r="689" spans="1:8" customFormat="1" x14ac:dyDescent="0.25">
      <c r="A689" t="s">
        <v>241</v>
      </c>
      <c r="B689" t="s">
        <v>38</v>
      </c>
      <c r="C689" s="1">
        <v>44632.541666666664</v>
      </c>
      <c r="D689" t="s">
        <v>1057</v>
      </c>
      <c r="E689" t="s">
        <v>1058</v>
      </c>
      <c r="F689">
        <v>2.2000000000000002</v>
      </c>
      <c r="G689" t="s">
        <v>460</v>
      </c>
      <c r="H689" s="6">
        <v>-1.1000000000000001</v>
      </c>
    </row>
    <row r="690" spans="1:8" customFormat="1" x14ac:dyDescent="0.25">
      <c r="A690" t="s">
        <v>70</v>
      </c>
      <c r="B690" t="s">
        <v>71</v>
      </c>
      <c r="C690" s="1">
        <v>44632.541666666664</v>
      </c>
      <c r="D690" t="s">
        <v>917</v>
      </c>
      <c r="E690" t="s">
        <v>1064</v>
      </c>
      <c r="F690">
        <v>2.06</v>
      </c>
      <c r="G690" t="s">
        <v>461</v>
      </c>
      <c r="H690" s="6">
        <v>1.1499999999999999</v>
      </c>
    </row>
    <row r="691" spans="1:8" customFormat="1" x14ac:dyDescent="0.25">
      <c r="A691" t="s">
        <v>64</v>
      </c>
      <c r="B691" t="s">
        <v>199</v>
      </c>
      <c r="C691" s="1">
        <v>44632.541666666664</v>
      </c>
      <c r="D691" t="s">
        <v>910</v>
      </c>
      <c r="E691" t="s">
        <v>236</v>
      </c>
      <c r="F691">
        <v>2.06</v>
      </c>
      <c r="G691" t="s">
        <v>461</v>
      </c>
      <c r="H691" s="6">
        <v>1.1499999999999999</v>
      </c>
    </row>
    <row r="692" spans="1:8" customFormat="1" x14ac:dyDescent="0.25">
      <c r="A692" t="s">
        <v>64</v>
      </c>
      <c r="B692" t="s">
        <v>213</v>
      </c>
      <c r="C692" s="1">
        <v>44632.541666666664</v>
      </c>
      <c r="D692" t="s">
        <v>1066</v>
      </c>
      <c r="E692" t="s">
        <v>248</v>
      </c>
      <c r="F692">
        <v>2.3199999999999998</v>
      </c>
      <c r="G692" t="s">
        <v>460</v>
      </c>
      <c r="H692" s="6">
        <v>-1.1000000000000001</v>
      </c>
    </row>
    <row r="693" spans="1:8" customFormat="1" x14ac:dyDescent="0.25">
      <c r="A693" t="s">
        <v>202</v>
      </c>
      <c r="B693" t="s">
        <v>203</v>
      </c>
      <c r="C693" s="1">
        <v>44632.541666666664</v>
      </c>
      <c r="D693" t="s">
        <v>500</v>
      </c>
      <c r="E693" t="s">
        <v>628</v>
      </c>
      <c r="F693">
        <v>1.8</v>
      </c>
      <c r="G693" t="s">
        <v>461</v>
      </c>
      <c r="H693" s="6">
        <v>0.86</v>
      </c>
    </row>
    <row r="694" spans="1:8" customFormat="1" x14ac:dyDescent="0.25">
      <c r="A694" t="s">
        <v>64</v>
      </c>
      <c r="B694" t="s">
        <v>213</v>
      </c>
      <c r="C694" s="1">
        <v>44632.541666666664</v>
      </c>
      <c r="D694" t="s">
        <v>1024</v>
      </c>
      <c r="E694" t="s">
        <v>765</v>
      </c>
      <c r="F694">
        <v>2.2000000000000002</v>
      </c>
      <c r="G694" t="s">
        <v>460</v>
      </c>
      <c r="H694" s="6">
        <v>-1.1000000000000001</v>
      </c>
    </row>
    <row r="695" spans="1:8" customFormat="1" x14ac:dyDescent="0.25">
      <c r="A695" t="s">
        <v>202</v>
      </c>
      <c r="B695" t="s">
        <v>203</v>
      </c>
      <c r="C695" s="1">
        <v>44632.541666666664</v>
      </c>
      <c r="D695" t="s">
        <v>668</v>
      </c>
      <c r="E695" t="s">
        <v>369</v>
      </c>
      <c r="F695">
        <v>1.62</v>
      </c>
      <c r="G695" t="s">
        <v>461</v>
      </c>
      <c r="H695" s="6">
        <v>0.67</v>
      </c>
    </row>
    <row r="696" spans="1:8" customFormat="1" x14ac:dyDescent="0.25">
      <c r="A696" t="s">
        <v>64</v>
      </c>
      <c r="B696" t="s">
        <v>86</v>
      </c>
      <c r="C696" s="1">
        <v>44632.541666666664</v>
      </c>
      <c r="D696" t="s">
        <v>1065</v>
      </c>
      <c r="E696" t="s">
        <v>230</v>
      </c>
      <c r="F696">
        <v>1.92</v>
      </c>
      <c r="G696" t="s">
        <v>460</v>
      </c>
      <c r="H696" s="6">
        <v>-1.1000000000000001</v>
      </c>
    </row>
    <row r="697" spans="1:8" customFormat="1" x14ac:dyDescent="0.25">
      <c r="A697" t="s">
        <v>64</v>
      </c>
      <c r="B697" t="s">
        <v>81</v>
      </c>
      <c r="C697" s="1">
        <v>44632.545138888891</v>
      </c>
      <c r="D697" t="s">
        <v>1067</v>
      </c>
      <c r="E697" t="s">
        <v>1068</v>
      </c>
      <c r="F697">
        <v>2.2000000000000002</v>
      </c>
      <c r="G697" t="s">
        <v>460</v>
      </c>
      <c r="H697" s="6">
        <v>-1.1000000000000001</v>
      </c>
    </row>
    <row r="698" spans="1:8" customFormat="1" x14ac:dyDescent="0.25">
      <c r="A698" t="s">
        <v>422</v>
      </c>
      <c r="B698" t="s">
        <v>423</v>
      </c>
      <c r="C698" s="1">
        <v>44632.5625</v>
      </c>
      <c r="D698" t="s">
        <v>533</v>
      </c>
      <c r="E698" t="s">
        <v>1071</v>
      </c>
      <c r="F698">
        <v>2.12</v>
      </c>
      <c r="G698" t="s">
        <v>460</v>
      </c>
      <c r="H698" s="6">
        <v>-1.1000000000000001</v>
      </c>
    </row>
    <row r="699" spans="1:8" customFormat="1" x14ac:dyDescent="0.25">
      <c r="A699" t="s">
        <v>17</v>
      </c>
      <c r="B699" t="s">
        <v>18</v>
      </c>
      <c r="C699" s="1">
        <v>44632.5625</v>
      </c>
      <c r="D699" t="s">
        <v>627</v>
      </c>
      <c r="E699" t="s">
        <v>354</v>
      </c>
      <c r="F699">
        <v>1.69</v>
      </c>
      <c r="G699" t="s">
        <v>461</v>
      </c>
      <c r="H699" s="6">
        <v>0.74</v>
      </c>
    </row>
    <row r="700" spans="1:8" customFormat="1" x14ac:dyDescent="0.25">
      <c r="A700" t="s">
        <v>261</v>
      </c>
      <c r="B700" t="s">
        <v>169</v>
      </c>
      <c r="C700" s="1">
        <v>44632.5625</v>
      </c>
      <c r="D700" t="s">
        <v>1069</v>
      </c>
      <c r="E700" t="s">
        <v>1070</v>
      </c>
      <c r="F700">
        <v>2.1</v>
      </c>
      <c r="G700" t="s">
        <v>461</v>
      </c>
      <c r="H700" s="6">
        <v>1.19</v>
      </c>
    </row>
    <row r="701" spans="1:8" customFormat="1" x14ac:dyDescent="0.25">
      <c r="A701" t="s">
        <v>184</v>
      </c>
      <c r="B701" t="s">
        <v>490</v>
      </c>
      <c r="C701" s="1">
        <v>44632.583333333336</v>
      </c>
      <c r="D701" t="s">
        <v>1072</v>
      </c>
      <c r="E701" t="s">
        <v>492</v>
      </c>
      <c r="F701">
        <v>1.78</v>
      </c>
      <c r="G701" t="s">
        <v>461</v>
      </c>
      <c r="H701" s="6">
        <v>0.84</v>
      </c>
    </row>
    <row r="702" spans="1:8" customFormat="1" x14ac:dyDescent="0.25">
      <c r="A702" t="s">
        <v>261</v>
      </c>
      <c r="B702" t="s">
        <v>262</v>
      </c>
      <c r="C702" s="1">
        <v>44632.583333333336</v>
      </c>
      <c r="D702" t="s">
        <v>768</v>
      </c>
      <c r="E702" t="s">
        <v>929</v>
      </c>
      <c r="F702">
        <v>2</v>
      </c>
      <c r="G702" t="s">
        <v>460</v>
      </c>
      <c r="H702" s="6">
        <v>-1.1000000000000001</v>
      </c>
    </row>
    <row r="703" spans="1:8" customFormat="1" x14ac:dyDescent="0.25">
      <c r="A703" t="s">
        <v>261</v>
      </c>
      <c r="B703" t="s">
        <v>262</v>
      </c>
      <c r="C703" s="1">
        <v>44632.583333333336</v>
      </c>
      <c r="D703" t="s">
        <v>486</v>
      </c>
      <c r="E703" t="s">
        <v>1073</v>
      </c>
      <c r="F703">
        <v>1.76</v>
      </c>
      <c r="G703" t="s">
        <v>460</v>
      </c>
      <c r="H703" s="6">
        <v>-1.1000000000000001</v>
      </c>
    </row>
    <row r="704" spans="1:8" customFormat="1" x14ac:dyDescent="0.25">
      <c r="A704" t="s">
        <v>202</v>
      </c>
      <c r="B704" t="s">
        <v>426</v>
      </c>
      <c r="C704" s="1">
        <v>44632.583333333336</v>
      </c>
      <c r="D704" t="s">
        <v>552</v>
      </c>
      <c r="E704" t="s">
        <v>1074</v>
      </c>
      <c r="F704">
        <v>1.84</v>
      </c>
      <c r="G704" t="s">
        <v>461</v>
      </c>
      <c r="H704" s="6">
        <v>0.9</v>
      </c>
    </row>
    <row r="705" spans="1:8" customFormat="1" x14ac:dyDescent="0.25">
      <c r="A705" t="s">
        <v>61</v>
      </c>
      <c r="B705" t="s">
        <v>38</v>
      </c>
      <c r="C705" s="1">
        <v>44632.583333333336</v>
      </c>
      <c r="D705" t="s">
        <v>62</v>
      </c>
      <c r="E705" t="s">
        <v>177</v>
      </c>
      <c r="F705">
        <v>1.64</v>
      </c>
      <c r="G705" t="s">
        <v>460</v>
      </c>
      <c r="H705" s="6">
        <v>-1.1000000000000001</v>
      </c>
    </row>
    <row r="706" spans="1:8" customFormat="1" x14ac:dyDescent="0.25">
      <c r="A706" t="s">
        <v>104</v>
      </c>
      <c r="B706" t="s">
        <v>105</v>
      </c>
      <c r="C706" s="1">
        <v>44632.583333333336</v>
      </c>
      <c r="D706" t="s">
        <v>772</v>
      </c>
      <c r="E706" t="s">
        <v>921</v>
      </c>
      <c r="F706">
        <v>1.54</v>
      </c>
      <c r="G706" t="s">
        <v>460</v>
      </c>
      <c r="H706" s="6">
        <v>-1.1000000000000001</v>
      </c>
    </row>
    <row r="707" spans="1:8" customFormat="1" x14ac:dyDescent="0.25">
      <c r="A707" t="s">
        <v>114</v>
      </c>
      <c r="B707" t="s">
        <v>115</v>
      </c>
      <c r="C707" s="1">
        <v>44632.625</v>
      </c>
      <c r="D707" t="s">
        <v>1075</v>
      </c>
      <c r="E707" t="s">
        <v>345</v>
      </c>
      <c r="F707">
        <v>2.1</v>
      </c>
      <c r="G707" t="s">
        <v>460</v>
      </c>
      <c r="H707" s="6">
        <v>-1.1000000000000001</v>
      </c>
    </row>
    <row r="708" spans="1:8" customFormat="1" x14ac:dyDescent="0.25">
      <c r="A708" t="s">
        <v>114</v>
      </c>
      <c r="B708" t="s">
        <v>115</v>
      </c>
      <c r="C708" s="1">
        <v>44632.625</v>
      </c>
      <c r="D708" t="s">
        <v>1077</v>
      </c>
      <c r="E708" t="s">
        <v>346</v>
      </c>
      <c r="F708">
        <v>2.1</v>
      </c>
      <c r="G708" t="s">
        <v>461</v>
      </c>
      <c r="H708" s="6">
        <v>1.19</v>
      </c>
    </row>
    <row r="709" spans="1:8" customFormat="1" x14ac:dyDescent="0.25">
      <c r="A709" t="s">
        <v>114</v>
      </c>
      <c r="B709" t="s">
        <v>269</v>
      </c>
      <c r="C709" s="1">
        <v>44632.625</v>
      </c>
      <c r="D709" t="s">
        <v>735</v>
      </c>
      <c r="E709" t="s">
        <v>301</v>
      </c>
      <c r="F709">
        <v>1.55</v>
      </c>
      <c r="G709" t="s">
        <v>460</v>
      </c>
      <c r="H709" s="6">
        <v>-1.1000000000000001</v>
      </c>
    </row>
    <row r="710" spans="1:8" customFormat="1" x14ac:dyDescent="0.25">
      <c r="A710" t="s">
        <v>118</v>
      </c>
      <c r="B710" t="s">
        <v>391</v>
      </c>
      <c r="C710" s="1">
        <v>44632.625</v>
      </c>
      <c r="D710" t="s">
        <v>393</v>
      </c>
      <c r="E710" t="s">
        <v>951</v>
      </c>
      <c r="F710">
        <v>1.59</v>
      </c>
      <c r="G710" t="s">
        <v>460</v>
      </c>
      <c r="H710" s="6">
        <v>-1.1000000000000001</v>
      </c>
    </row>
    <row r="711" spans="1:8" customFormat="1" x14ac:dyDescent="0.25">
      <c r="A711" t="s">
        <v>118</v>
      </c>
      <c r="B711" t="s">
        <v>517</v>
      </c>
      <c r="C711" s="1">
        <v>44632.625</v>
      </c>
      <c r="D711" t="s">
        <v>840</v>
      </c>
      <c r="E711" t="s">
        <v>943</v>
      </c>
      <c r="F711">
        <v>1.72</v>
      </c>
      <c r="G711" t="s">
        <v>461</v>
      </c>
      <c r="H711" s="6">
        <v>0.77</v>
      </c>
    </row>
    <row r="712" spans="1:8" customFormat="1" x14ac:dyDescent="0.25">
      <c r="A712" t="s">
        <v>114</v>
      </c>
      <c r="B712" t="s">
        <v>269</v>
      </c>
      <c r="C712" s="1">
        <v>44632.625</v>
      </c>
      <c r="D712" t="s">
        <v>300</v>
      </c>
      <c r="E712" t="s">
        <v>635</v>
      </c>
      <c r="F712">
        <v>1.7</v>
      </c>
      <c r="G712" t="s">
        <v>460</v>
      </c>
      <c r="H712" s="6">
        <v>-1.1000000000000001</v>
      </c>
    </row>
    <row r="713" spans="1:8" customFormat="1" x14ac:dyDescent="0.25">
      <c r="A713" t="s">
        <v>289</v>
      </c>
      <c r="B713" t="s">
        <v>290</v>
      </c>
      <c r="C713" s="1">
        <v>44632.625</v>
      </c>
      <c r="D713" t="s">
        <v>367</v>
      </c>
      <c r="E713" t="s">
        <v>292</v>
      </c>
      <c r="F713">
        <v>2.02</v>
      </c>
      <c r="G713" t="s">
        <v>461</v>
      </c>
      <c r="H713" s="6">
        <v>1.1000000000000001</v>
      </c>
    </row>
    <row r="714" spans="1:8" customFormat="1" x14ac:dyDescent="0.25">
      <c r="A714" t="s">
        <v>114</v>
      </c>
      <c r="B714" t="s">
        <v>269</v>
      </c>
      <c r="C714" s="1">
        <v>44632.625</v>
      </c>
      <c r="D714" t="s">
        <v>787</v>
      </c>
      <c r="E714" t="s">
        <v>1076</v>
      </c>
      <c r="F714">
        <v>1.8</v>
      </c>
      <c r="G714" t="s">
        <v>461</v>
      </c>
      <c r="H714" s="6">
        <v>0.86</v>
      </c>
    </row>
    <row r="715" spans="1:8" customFormat="1" x14ac:dyDescent="0.25">
      <c r="A715" t="s">
        <v>202</v>
      </c>
      <c r="B715" t="s">
        <v>203</v>
      </c>
      <c r="C715" s="1">
        <v>44632.635416666664</v>
      </c>
      <c r="D715" t="s">
        <v>502</v>
      </c>
      <c r="E715" t="s">
        <v>205</v>
      </c>
      <c r="F715">
        <v>1.84</v>
      </c>
      <c r="G715" t="s">
        <v>460</v>
      </c>
      <c r="H715" s="6">
        <v>-1.1000000000000001</v>
      </c>
    </row>
    <row r="716" spans="1:8" customFormat="1" x14ac:dyDescent="0.25">
      <c r="A716" t="s">
        <v>202</v>
      </c>
      <c r="B716" t="s">
        <v>203</v>
      </c>
      <c r="C716" s="1">
        <v>44632.635416666664</v>
      </c>
      <c r="D716" t="s">
        <v>499</v>
      </c>
      <c r="E716" t="s">
        <v>218</v>
      </c>
      <c r="F716">
        <v>1.93</v>
      </c>
      <c r="G716" t="s">
        <v>460</v>
      </c>
      <c r="H716" s="6">
        <v>-1.1000000000000001</v>
      </c>
    </row>
    <row r="717" spans="1:8" customFormat="1" x14ac:dyDescent="0.25">
      <c r="A717" t="s">
        <v>202</v>
      </c>
      <c r="B717" t="s">
        <v>203</v>
      </c>
      <c r="C717" s="1">
        <v>44632.635416666664</v>
      </c>
      <c r="D717" t="s">
        <v>219</v>
      </c>
      <c r="E717" t="s">
        <v>636</v>
      </c>
      <c r="F717">
        <v>1.74</v>
      </c>
      <c r="G717" t="s">
        <v>461</v>
      </c>
      <c r="H717" s="6">
        <v>0.79</v>
      </c>
    </row>
    <row r="718" spans="1:8" customFormat="1" x14ac:dyDescent="0.25">
      <c r="A718" t="s">
        <v>23</v>
      </c>
      <c r="B718" t="s">
        <v>24</v>
      </c>
      <c r="C718" s="1">
        <v>44632.645833333336</v>
      </c>
      <c r="D718" t="s">
        <v>51</v>
      </c>
      <c r="E718" t="s">
        <v>26</v>
      </c>
      <c r="F718">
        <v>2.2400000000000002</v>
      </c>
      <c r="G718" t="s">
        <v>461</v>
      </c>
      <c r="H718" s="6">
        <v>1.33</v>
      </c>
    </row>
    <row r="719" spans="1:8" customFormat="1" x14ac:dyDescent="0.25">
      <c r="A719" t="s">
        <v>122</v>
      </c>
      <c r="B719" t="s">
        <v>123</v>
      </c>
      <c r="C719" s="1">
        <v>44632.645833333336</v>
      </c>
      <c r="D719" t="s">
        <v>375</v>
      </c>
      <c r="E719" t="s">
        <v>1080</v>
      </c>
      <c r="F719">
        <v>1.66</v>
      </c>
      <c r="G719" t="s">
        <v>461</v>
      </c>
      <c r="H719" s="6">
        <v>0.72</v>
      </c>
    </row>
    <row r="720" spans="1:8" customFormat="1" x14ac:dyDescent="0.25">
      <c r="A720" t="s">
        <v>92</v>
      </c>
      <c r="B720" t="s">
        <v>412</v>
      </c>
      <c r="C720" s="1">
        <v>44632.645833333336</v>
      </c>
      <c r="D720" t="s">
        <v>1078</v>
      </c>
      <c r="E720" t="s">
        <v>1079</v>
      </c>
      <c r="F720">
        <v>1.79</v>
      </c>
      <c r="G720" t="s">
        <v>461</v>
      </c>
      <c r="H720" s="6">
        <v>0.85</v>
      </c>
    </row>
    <row r="721" spans="1:8" customFormat="1" x14ac:dyDescent="0.25">
      <c r="A721" t="s">
        <v>422</v>
      </c>
      <c r="B721" t="s">
        <v>423</v>
      </c>
      <c r="C721" s="1">
        <v>44632.666666666664</v>
      </c>
      <c r="D721" t="s">
        <v>1081</v>
      </c>
      <c r="E721" t="s">
        <v>1082</v>
      </c>
      <c r="F721">
        <v>2.1</v>
      </c>
      <c r="G721" t="s">
        <v>461</v>
      </c>
      <c r="H721" s="6">
        <v>1.19</v>
      </c>
    </row>
    <row r="722" spans="1:8" customFormat="1" x14ac:dyDescent="0.25">
      <c r="A722" t="s">
        <v>104</v>
      </c>
      <c r="B722" t="s">
        <v>169</v>
      </c>
      <c r="C722" s="1">
        <v>44632.666666666664</v>
      </c>
      <c r="D722" t="s">
        <v>1083</v>
      </c>
      <c r="E722" t="s">
        <v>523</v>
      </c>
      <c r="F722">
        <v>2.1</v>
      </c>
      <c r="G722" t="s">
        <v>460</v>
      </c>
      <c r="H722" s="6">
        <v>-1.1000000000000001</v>
      </c>
    </row>
    <row r="723" spans="1:8" customFormat="1" x14ac:dyDescent="0.25">
      <c r="A723" t="s">
        <v>27</v>
      </c>
      <c r="B723" t="s">
        <v>28</v>
      </c>
      <c r="C723" s="1">
        <v>44632.677083333336</v>
      </c>
      <c r="D723" t="s">
        <v>249</v>
      </c>
      <c r="E723" t="s">
        <v>54</v>
      </c>
      <c r="F723">
        <v>2.14</v>
      </c>
      <c r="G723" t="s">
        <v>461</v>
      </c>
      <c r="H723" s="6">
        <v>1.22</v>
      </c>
    </row>
    <row r="724" spans="1:8" customFormat="1" x14ac:dyDescent="0.25">
      <c r="A724" t="s">
        <v>104</v>
      </c>
      <c r="B724" t="s">
        <v>105</v>
      </c>
      <c r="C724" s="1">
        <v>44632.6875</v>
      </c>
      <c r="D724" t="s">
        <v>828</v>
      </c>
      <c r="E724" t="s">
        <v>485</v>
      </c>
      <c r="F724">
        <v>1.7</v>
      </c>
      <c r="G724" t="s">
        <v>461</v>
      </c>
      <c r="H724" s="6">
        <v>0.75</v>
      </c>
    </row>
    <row r="725" spans="1:8" customFormat="1" x14ac:dyDescent="0.25">
      <c r="A725" t="s">
        <v>118</v>
      </c>
      <c r="B725" t="s">
        <v>537</v>
      </c>
      <c r="C725" s="1">
        <v>44632.708333333336</v>
      </c>
      <c r="D725" t="s">
        <v>1084</v>
      </c>
      <c r="E725" t="s">
        <v>1085</v>
      </c>
      <c r="F725">
        <v>1.69</v>
      </c>
      <c r="G725" t="s">
        <v>460</v>
      </c>
      <c r="H725" s="6">
        <v>-1.1000000000000001</v>
      </c>
    </row>
    <row r="726" spans="1:8" customFormat="1" x14ac:dyDescent="0.25">
      <c r="A726" t="s">
        <v>104</v>
      </c>
      <c r="B726" t="s">
        <v>111</v>
      </c>
      <c r="C726" s="1">
        <v>44632.708333333336</v>
      </c>
      <c r="D726" t="s">
        <v>751</v>
      </c>
      <c r="E726" t="s">
        <v>173</v>
      </c>
      <c r="F726">
        <v>1.8</v>
      </c>
      <c r="G726" t="s">
        <v>461</v>
      </c>
      <c r="H726" s="6">
        <v>0.86</v>
      </c>
    </row>
    <row r="727" spans="1:8" customFormat="1" x14ac:dyDescent="0.25">
      <c r="A727" t="s">
        <v>9</v>
      </c>
      <c r="B727" t="s">
        <v>222</v>
      </c>
      <c r="C727" s="1">
        <v>44632.708333333336</v>
      </c>
      <c r="D727" t="s">
        <v>965</v>
      </c>
      <c r="E727" t="s">
        <v>573</v>
      </c>
      <c r="F727">
        <v>1.55</v>
      </c>
      <c r="G727" t="s">
        <v>461</v>
      </c>
      <c r="H727" s="6">
        <v>0.6</v>
      </c>
    </row>
    <row r="728" spans="1:8" customFormat="1" x14ac:dyDescent="0.25">
      <c r="A728" t="s">
        <v>514</v>
      </c>
      <c r="B728" t="s">
        <v>613</v>
      </c>
      <c r="C728" s="1">
        <v>44632.708333333336</v>
      </c>
      <c r="D728" t="s">
        <v>630</v>
      </c>
      <c r="E728" t="s">
        <v>723</v>
      </c>
      <c r="F728">
        <v>2.06</v>
      </c>
      <c r="G728" t="s">
        <v>460</v>
      </c>
      <c r="H728" s="6">
        <v>-1.1000000000000001</v>
      </c>
    </row>
    <row r="729" spans="1:8" customFormat="1" x14ac:dyDescent="0.25">
      <c r="A729" t="s">
        <v>118</v>
      </c>
      <c r="B729" t="s">
        <v>119</v>
      </c>
      <c r="C729" s="1">
        <v>44632.71875</v>
      </c>
      <c r="D729" t="s">
        <v>120</v>
      </c>
      <c r="E729" t="s">
        <v>434</v>
      </c>
      <c r="F729">
        <v>1.95</v>
      </c>
      <c r="G729" t="s">
        <v>460</v>
      </c>
      <c r="H729" s="6">
        <v>-1.1000000000000001</v>
      </c>
    </row>
    <row r="730" spans="1:8" customFormat="1" x14ac:dyDescent="0.25">
      <c r="A730" t="s">
        <v>118</v>
      </c>
      <c r="B730" t="s">
        <v>119</v>
      </c>
      <c r="C730" s="1">
        <v>44632.71875</v>
      </c>
      <c r="D730" t="s">
        <v>433</v>
      </c>
      <c r="E730" t="s">
        <v>1086</v>
      </c>
      <c r="F730">
        <v>1.8</v>
      </c>
      <c r="G730" t="s">
        <v>460</v>
      </c>
      <c r="H730" s="6">
        <v>-1.1000000000000001</v>
      </c>
    </row>
    <row r="731" spans="1:8" customFormat="1" x14ac:dyDescent="0.25">
      <c r="A731" t="s">
        <v>64</v>
      </c>
      <c r="B731" t="s">
        <v>108</v>
      </c>
      <c r="C731" s="1">
        <v>44632.729166666664</v>
      </c>
      <c r="D731" t="s">
        <v>265</v>
      </c>
      <c r="E731" t="s">
        <v>268</v>
      </c>
      <c r="F731">
        <v>2.68</v>
      </c>
      <c r="G731" t="s">
        <v>461</v>
      </c>
      <c r="H731" s="6">
        <v>1.81</v>
      </c>
    </row>
    <row r="732" spans="1:8" customFormat="1" x14ac:dyDescent="0.25">
      <c r="A732" t="s">
        <v>371</v>
      </c>
      <c r="B732" t="s">
        <v>372</v>
      </c>
      <c r="C732" s="1">
        <v>44632.729166666664</v>
      </c>
      <c r="D732" t="s">
        <v>577</v>
      </c>
      <c r="E732" t="s">
        <v>374</v>
      </c>
      <c r="F732">
        <v>2.16</v>
      </c>
      <c r="G732" t="s">
        <v>460</v>
      </c>
      <c r="H732" s="6">
        <v>-1.1000000000000001</v>
      </c>
    </row>
    <row r="733" spans="1:8" customFormat="1" x14ac:dyDescent="0.25">
      <c r="A733" t="s">
        <v>77</v>
      </c>
      <c r="B733" t="s">
        <v>415</v>
      </c>
      <c r="C733" s="1">
        <v>44632.75</v>
      </c>
      <c r="D733" t="s">
        <v>416</v>
      </c>
      <c r="E733" t="s">
        <v>851</v>
      </c>
      <c r="F733">
        <v>1.68</v>
      </c>
      <c r="G733" t="s">
        <v>461</v>
      </c>
      <c r="H733" s="6">
        <v>0.73</v>
      </c>
    </row>
    <row r="734" spans="1:8" customFormat="1" x14ac:dyDescent="0.25">
      <c r="A734" t="s">
        <v>122</v>
      </c>
      <c r="B734" t="s">
        <v>123</v>
      </c>
      <c r="C734" s="1">
        <v>44632.75</v>
      </c>
      <c r="D734" t="s">
        <v>438</v>
      </c>
      <c r="E734" t="s">
        <v>125</v>
      </c>
      <c r="F734">
        <v>1.66</v>
      </c>
      <c r="G734" t="s">
        <v>461</v>
      </c>
      <c r="H734" s="6">
        <v>0.72</v>
      </c>
    </row>
    <row r="735" spans="1:8" customFormat="1" x14ac:dyDescent="0.25">
      <c r="A735" t="s">
        <v>17</v>
      </c>
      <c r="B735" t="s">
        <v>18</v>
      </c>
      <c r="C735" s="1">
        <v>44632.75</v>
      </c>
      <c r="D735" t="s">
        <v>60</v>
      </c>
      <c r="E735" t="s">
        <v>210</v>
      </c>
      <c r="F735">
        <v>2</v>
      </c>
      <c r="G735" t="s">
        <v>461</v>
      </c>
      <c r="H735" s="6">
        <v>1.08</v>
      </c>
    </row>
    <row r="736" spans="1:8" customFormat="1" x14ac:dyDescent="0.25">
      <c r="A736" t="s">
        <v>77</v>
      </c>
      <c r="B736" t="s">
        <v>415</v>
      </c>
      <c r="C736" s="1">
        <v>44632.75</v>
      </c>
      <c r="D736" t="s">
        <v>418</v>
      </c>
      <c r="E736" t="s">
        <v>853</v>
      </c>
      <c r="F736">
        <v>1.5</v>
      </c>
      <c r="G736" t="s">
        <v>461</v>
      </c>
      <c r="H736" s="6">
        <v>0.54</v>
      </c>
    </row>
    <row r="737" spans="1:8" customFormat="1" x14ac:dyDescent="0.25">
      <c r="A737" t="s">
        <v>77</v>
      </c>
      <c r="B737" t="s">
        <v>415</v>
      </c>
      <c r="C737" s="1">
        <v>44632.75</v>
      </c>
      <c r="D737" t="s">
        <v>420</v>
      </c>
      <c r="E737" t="s">
        <v>1087</v>
      </c>
      <c r="F737">
        <v>1.64</v>
      </c>
      <c r="G737" t="s">
        <v>461</v>
      </c>
      <c r="H737" s="6">
        <v>0.69</v>
      </c>
    </row>
    <row r="738" spans="1:8" customFormat="1" x14ac:dyDescent="0.25">
      <c r="A738" t="s">
        <v>422</v>
      </c>
      <c r="B738" t="s">
        <v>423</v>
      </c>
      <c r="C738" s="1">
        <v>44632.770833333336</v>
      </c>
      <c r="D738" t="s">
        <v>534</v>
      </c>
      <c r="E738" t="s">
        <v>855</v>
      </c>
      <c r="F738">
        <v>1.96</v>
      </c>
      <c r="G738" t="s">
        <v>461</v>
      </c>
      <c r="H738" s="6">
        <v>1.04</v>
      </c>
    </row>
    <row r="739" spans="1:8" customFormat="1" x14ac:dyDescent="0.25">
      <c r="A739" t="s">
        <v>514</v>
      </c>
      <c r="B739" t="s">
        <v>407</v>
      </c>
      <c r="C739" s="1">
        <v>44632.8125</v>
      </c>
      <c r="D739" t="s">
        <v>666</v>
      </c>
      <c r="E739" t="s">
        <v>695</v>
      </c>
      <c r="F739">
        <v>1.65</v>
      </c>
      <c r="G739" t="s">
        <v>460</v>
      </c>
      <c r="H739" s="6">
        <v>-1.1000000000000001</v>
      </c>
    </row>
    <row r="740" spans="1:8" customFormat="1" x14ac:dyDescent="0.25">
      <c r="A740" t="s">
        <v>77</v>
      </c>
      <c r="B740" t="s">
        <v>435</v>
      </c>
      <c r="C740" s="1">
        <v>44632.833333333336</v>
      </c>
      <c r="D740" t="s">
        <v>544</v>
      </c>
      <c r="E740" t="s">
        <v>1088</v>
      </c>
      <c r="F740">
        <v>1.63</v>
      </c>
      <c r="G740" t="s">
        <v>461</v>
      </c>
      <c r="H740" s="6">
        <v>0.68</v>
      </c>
    </row>
    <row r="741" spans="1:8" customFormat="1" x14ac:dyDescent="0.25">
      <c r="A741" t="s">
        <v>122</v>
      </c>
      <c r="B741" t="s">
        <v>123</v>
      </c>
      <c r="C741" s="1">
        <v>44632.854166666664</v>
      </c>
      <c r="D741" t="s">
        <v>124</v>
      </c>
      <c r="E741" t="s">
        <v>571</v>
      </c>
      <c r="F741">
        <v>1.66</v>
      </c>
      <c r="G741" t="s">
        <v>461</v>
      </c>
      <c r="H741" s="6">
        <v>0.72</v>
      </c>
    </row>
    <row r="742" spans="1:8" customFormat="1" x14ac:dyDescent="0.25">
      <c r="A742" t="s">
        <v>440</v>
      </c>
      <c r="B742" t="s">
        <v>441</v>
      </c>
      <c r="C742" s="1">
        <v>44632.875</v>
      </c>
      <c r="D742" t="s">
        <v>452</v>
      </c>
      <c r="E742" t="s">
        <v>446</v>
      </c>
      <c r="F742">
        <v>1.6</v>
      </c>
      <c r="G742" t="s">
        <v>460</v>
      </c>
      <c r="H742" s="6">
        <v>-1.1000000000000001</v>
      </c>
    </row>
    <row r="743" spans="1:8" customFormat="1" x14ac:dyDescent="0.25">
      <c r="A743" t="s">
        <v>564</v>
      </c>
      <c r="B743" t="s">
        <v>565</v>
      </c>
      <c r="C743" s="1">
        <v>44632.875</v>
      </c>
      <c r="D743" t="s">
        <v>581</v>
      </c>
      <c r="E743" t="s">
        <v>1089</v>
      </c>
      <c r="F743">
        <v>1.93</v>
      </c>
      <c r="G743" t="s">
        <v>461</v>
      </c>
      <c r="H743" s="6">
        <v>1</v>
      </c>
    </row>
    <row r="744" spans="1:8" customFormat="1" x14ac:dyDescent="0.25">
      <c r="A744" t="s">
        <v>564</v>
      </c>
      <c r="B744" t="s">
        <v>565</v>
      </c>
      <c r="C744" s="1">
        <v>44632.895833333336</v>
      </c>
      <c r="D744" t="s">
        <v>667</v>
      </c>
      <c r="E744" t="s">
        <v>569</v>
      </c>
      <c r="F744">
        <v>1.7</v>
      </c>
      <c r="G744" t="s">
        <v>460</v>
      </c>
      <c r="H744" s="6">
        <v>-1.1000000000000001</v>
      </c>
    </row>
    <row r="745" spans="1:8" customFormat="1" x14ac:dyDescent="0.25">
      <c r="A745" t="s">
        <v>1090</v>
      </c>
      <c r="C745" s="1">
        <v>44632.958333333336</v>
      </c>
      <c r="H745" s="6">
        <v>0.21</v>
      </c>
    </row>
    <row r="746" spans="1:8" customFormat="1" x14ac:dyDescent="0.25">
      <c r="A746" t="s">
        <v>564</v>
      </c>
      <c r="B746" t="s">
        <v>565</v>
      </c>
      <c r="C746" s="1">
        <v>44633.083333333336</v>
      </c>
      <c r="D746" t="s">
        <v>681</v>
      </c>
      <c r="E746" t="s">
        <v>568</v>
      </c>
      <c r="F746">
        <v>1.63</v>
      </c>
      <c r="G746" t="s">
        <v>460</v>
      </c>
      <c r="H746" s="6">
        <v>-1.1000000000000001</v>
      </c>
    </row>
    <row r="747" spans="1:8" customFormat="1" x14ac:dyDescent="0.25">
      <c r="A747" t="s">
        <v>261</v>
      </c>
      <c r="B747" t="s">
        <v>169</v>
      </c>
      <c r="C747" s="1">
        <v>44633.385416666664</v>
      </c>
      <c r="D747" t="s">
        <v>1091</v>
      </c>
      <c r="E747" t="s">
        <v>1092</v>
      </c>
      <c r="F747">
        <v>1.97</v>
      </c>
      <c r="G747" t="s">
        <v>460</v>
      </c>
      <c r="H747" s="6">
        <v>-1.1000000000000001</v>
      </c>
    </row>
    <row r="748" spans="1:8" customFormat="1" x14ac:dyDescent="0.25">
      <c r="A748" t="s">
        <v>100</v>
      </c>
      <c r="B748" t="s">
        <v>101</v>
      </c>
      <c r="C748" s="1">
        <v>44633.395833333336</v>
      </c>
      <c r="D748" t="s">
        <v>712</v>
      </c>
      <c r="E748" t="s">
        <v>103</v>
      </c>
      <c r="F748">
        <v>2.42</v>
      </c>
      <c r="G748" t="s">
        <v>460</v>
      </c>
      <c r="H748" s="6">
        <v>-1.1000000000000001</v>
      </c>
    </row>
    <row r="749" spans="1:8" customFormat="1" x14ac:dyDescent="0.25">
      <c r="A749" t="s">
        <v>118</v>
      </c>
      <c r="B749" t="s">
        <v>530</v>
      </c>
      <c r="C749" s="1">
        <v>44633.416666666664</v>
      </c>
      <c r="D749" t="s">
        <v>531</v>
      </c>
      <c r="E749" t="s">
        <v>894</v>
      </c>
      <c r="F749">
        <v>1.74</v>
      </c>
      <c r="G749" t="s">
        <v>460</v>
      </c>
      <c r="H749" s="6">
        <v>-1.1000000000000001</v>
      </c>
    </row>
    <row r="750" spans="1:8" customFormat="1" x14ac:dyDescent="0.25">
      <c r="A750" t="s">
        <v>149</v>
      </c>
      <c r="B750" t="s">
        <v>244</v>
      </c>
      <c r="C750" s="1">
        <v>44633.4375</v>
      </c>
      <c r="D750" t="s">
        <v>1093</v>
      </c>
      <c r="E750" t="s">
        <v>819</v>
      </c>
      <c r="F750">
        <v>2</v>
      </c>
      <c r="G750" t="s">
        <v>460</v>
      </c>
      <c r="H750" s="6">
        <v>-1.1000000000000001</v>
      </c>
    </row>
    <row r="751" spans="1:8" customFormat="1" x14ac:dyDescent="0.25">
      <c r="A751" t="s">
        <v>118</v>
      </c>
      <c r="B751" t="s">
        <v>537</v>
      </c>
      <c r="C751" s="1">
        <v>44633.458333333336</v>
      </c>
      <c r="D751" t="s">
        <v>876</v>
      </c>
      <c r="E751" t="s">
        <v>889</v>
      </c>
      <c r="F751">
        <v>1.61</v>
      </c>
      <c r="G751" t="s">
        <v>460</v>
      </c>
      <c r="H751" s="6">
        <v>-1.1000000000000001</v>
      </c>
    </row>
    <row r="752" spans="1:8" customFormat="1" x14ac:dyDescent="0.25">
      <c r="A752" t="s">
        <v>118</v>
      </c>
      <c r="B752" t="s">
        <v>530</v>
      </c>
      <c r="C752" s="1">
        <v>44633.458333333336</v>
      </c>
      <c r="D752" t="s">
        <v>897</v>
      </c>
      <c r="E752" t="s">
        <v>956</v>
      </c>
      <c r="F752">
        <v>1.58</v>
      </c>
      <c r="G752" t="s">
        <v>461</v>
      </c>
      <c r="H752" s="6">
        <v>0.63</v>
      </c>
    </row>
    <row r="753" spans="1:8" customFormat="1" x14ac:dyDescent="0.25">
      <c r="A753" t="s">
        <v>118</v>
      </c>
      <c r="B753" t="s">
        <v>537</v>
      </c>
      <c r="C753" s="1">
        <v>44633.458333333336</v>
      </c>
      <c r="D753" t="s">
        <v>538</v>
      </c>
      <c r="E753" t="s">
        <v>1094</v>
      </c>
      <c r="F753">
        <v>1.67</v>
      </c>
      <c r="G753" t="s">
        <v>460</v>
      </c>
      <c r="H753" s="6">
        <v>-1.1000000000000001</v>
      </c>
    </row>
    <row r="754" spans="1:8" customFormat="1" x14ac:dyDescent="0.25">
      <c r="A754" t="s">
        <v>118</v>
      </c>
      <c r="B754" t="s">
        <v>530</v>
      </c>
      <c r="C754" s="1">
        <v>44633.458333333336</v>
      </c>
      <c r="D754" t="s">
        <v>888</v>
      </c>
      <c r="E754" t="s">
        <v>1095</v>
      </c>
      <c r="F754">
        <v>1.55</v>
      </c>
      <c r="G754" t="s">
        <v>461</v>
      </c>
      <c r="H754" s="6">
        <v>0.6</v>
      </c>
    </row>
    <row r="755" spans="1:8" customFormat="1" x14ac:dyDescent="0.25">
      <c r="A755" t="s">
        <v>118</v>
      </c>
      <c r="B755" t="s">
        <v>391</v>
      </c>
      <c r="C755" s="1">
        <v>44633.458333333336</v>
      </c>
      <c r="D755" t="s">
        <v>952</v>
      </c>
      <c r="E755" t="s">
        <v>1096</v>
      </c>
      <c r="F755">
        <v>1.59</v>
      </c>
      <c r="G755" t="s">
        <v>460</v>
      </c>
      <c r="H755" s="6">
        <v>-1.1000000000000001</v>
      </c>
    </row>
    <row r="756" spans="1:8" customFormat="1" x14ac:dyDescent="0.25">
      <c r="A756" t="s">
        <v>118</v>
      </c>
      <c r="B756" t="s">
        <v>517</v>
      </c>
      <c r="C756" s="1">
        <v>44633.458333333336</v>
      </c>
      <c r="D756" t="s">
        <v>1097</v>
      </c>
      <c r="E756" t="s">
        <v>518</v>
      </c>
      <c r="F756">
        <v>1.62</v>
      </c>
      <c r="G756" t="s">
        <v>460</v>
      </c>
      <c r="H756" s="6">
        <v>-1.1000000000000001</v>
      </c>
    </row>
    <row r="757" spans="1:8" customFormat="1" x14ac:dyDescent="0.25">
      <c r="A757" t="s">
        <v>118</v>
      </c>
      <c r="B757" t="s">
        <v>537</v>
      </c>
      <c r="C757" s="1">
        <v>44633.458333333336</v>
      </c>
      <c r="D757" t="s">
        <v>877</v>
      </c>
      <c r="E757" t="s">
        <v>886</v>
      </c>
      <c r="F757">
        <v>1.62</v>
      </c>
      <c r="G757" t="s">
        <v>461</v>
      </c>
      <c r="H757" s="6">
        <v>0.67</v>
      </c>
    </row>
    <row r="758" spans="1:8" customFormat="1" x14ac:dyDescent="0.25">
      <c r="A758" t="s">
        <v>122</v>
      </c>
      <c r="B758" t="s">
        <v>164</v>
      </c>
      <c r="C758" s="1">
        <v>44633.458333333336</v>
      </c>
      <c r="D758" t="s">
        <v>982</v>
      </c>
      <c r="E758" t="s">
        <v>938</v>
      </c>
      <c r="F758">
        <v>1.77</v>
      </c>
      <c r="G758" t="s">
        <v>461</v>
      </c>
      <c r="H758" s="6">
        <v>0.83</v>
      </c>
    </row>
    <row r="759" spans="1:8" customFormat="1" x14ac:dyDescent="0.25">
      <c r="A759" t="s">
        <v>92</v>
      </c>
      <c r="B759" t="s">
        <v>412</v>
      </c>
      <c r="C759" s="1">
        <v>44633.46875</v>
      </c>
      <c r="D759" t="s">
        <v>430</v>
      </c>
      <c r="E759" t="s">
        <v>414</v>
      </c>
      <c r="F759">
        <v>1.91</v>
      </c>
      <c r="G759" t="s">
        <v>461</v>
      </c>
      <c r="H759" s="6">
        <v>0.98</v>
      </c>
    </row>
    <row r="760" spans="1:8" customFormat="1" x14ac:dyDescent="0.25">
      <c r="A760" t="s">
        <v>104</v>
      </c>
      <c r="B760" t="s">
        <v>105</v>
      </c>
      <c r="C760" s="1">
        <v>44633.479166666664</v>
      </c>
      <c r="D760" t="s">
        <v>710</v>
      </c>
      <c r="E760" t="s">
        <v>1098</v>
      </c>
      <c r="F760">
        <v>1.82</v>
      </c>
      <c r="G760" t="s">
        <v>461</v>
      </c>
      <c r="H760" s="6">
        <v>0.88</v>
      </c>
    </row>
    <row r="761" spans="1:8" customFormat="1" x14ac:dyDescent="0.25">
      <c r="A761" t="s">
        <v>104</v>
      </c>
      <c r="B761" t="s">
        <v>111</v>
      </c>
      <c r="C761" s="1">
        <v>44633.486111111109</v>
      </c>
      <c r="D761" t="s">
        <v>172</v>
      </c>
      <c r="E761" t="s">
        <v>833</v>
      </c>
      <c r="F761">
        <v>1.66</v>
      </c>
      <c r="G761" t="s">
        <v>460</v>
      </c>
      <c r="H761" s="6">
        <v>-1.1000000000000001</v>
      </c>
    </row>
    <row r="762" spans="1:8" customFormat="1" x14ac:dyDescent="0.25">
      <c r="A762" t="s">
        <v>61</v>
      </c>
      <c r="B762" t="s">
        <v>38</v>
      </c>
      <c r="C762" s="1">
        <v>44633.5</v>
      </c>
      <c r="D762" t="s">
        <v>1099</v>
      </c>
      <c r="E762" t="s">
        <v>752</v>
      </c>
      <c r="F762">
        <v>1.63</v>
      </c>
      <c r="G762" t="s">
        <v>461</v>
      </c>
      <c r="H762" s="6">
        <v>0.68</v>
      </c>
    </row>
    <row r="763" spans="1:8" customFormat="1" x14ac:dyDescent="0.25">
      <c r="A763" t="s">
        <v>118</v>
      </c>
      <c r="B763" t="s">
        <v>530</v>
      </c>
      <c r="C763" s="1">
        <v>44633.5</v>
      </c>
      <c r="D763" t="s">
        <v>872</v>
      </c>
      <c r="E763" t="s">
        <v>532</v>
      </c>
      <c r="F763">
        <v>1.57</v>
      </c>
      <c r="G763" t="s">
        <v>460</v>
      </c>
      <c r="H763" s="6">
        <v>-1.1000000000000001</v>
      </c>
    </row>
    <row r="764" spans="1:8" customFormat="1" x14ac:dyDescent="0.25">
      <c r="A764" t="s">
        <v>64</v>
      </c>
      <c r="B764" t="s">
        <v>81</v>
      </c>
      <c r="C764" s="1">
        <v>44633.5</v>
      </c>
      <c r="D764" t="s">
        <v>1100</v>
      </c>
      <c r="E764" t="s">
        <v>1101</v>
      </c>
      <c r="F764">
        <v>2.44</v>
      </c>
      <c r="G764" t="s">
        <v>461</v>
      </c>
      <c r="H764" s="6">
        <v>1.55</v>
      </c>
    </row>
    <row r="765" spans="1:8" customFormat="1" x14ac:dyDescent="0.25">
      <c r="A765" t="s">
        <v>64</v>
      </c>
      <c r="B765" t="s">
        <v>86</v>
      </c>
      <c r="C765" s="1">
        <v>44633.5</v>
      </c>
      <c r="D765" t="s">
        <v>237</v>
      </c>
      <c r="E765" t="s">
        <v>1102</v>
      </c>
      <c r="F765">
        <v>1.73</v>
      </c>
      <c r="G765" t="s">
        <v>460</v>
      </c>
      <c r="H765" s="6">
        <v>-1.1000000000000001</v>
      </c>
    </row>
    <row r="766" spans="1:8" customFormat="1" x14ac:dyDescent="0.25">
      <c r="A766" t="s">
        <v>61</v>
      </c>
      <c r="B766" t="s">
        <v>38</v>
      </c>
      <c r="C766" s="1">
        <v>44633.5</v>
      </c>
      <c r="D766" t="s">
        <v>180</v>
      </c>
      <c r="E766" t="s">
        <v>63</v>
      </c>
      <c r="F766">
        <v>1.64</v>
      </c>
      <c r="G766" t="s">
        <v>461</v>
      </c>
      <c r="H766" s="6">
        <v>0.69</v>
      </c>
    </row>
    <row r="767" spans="1:8" customFormat="1" x14ac:dyDescent="0.25">
      <c r="A767" t="s">
        <v>77</v>
      </c>
      <c r="B767" t="s">
        <v>435</v>
      </c>
      <c r="C767" s="1">
        <v>44633.5</v>
      </c>
      <c r="D767" t="s">
        <v>436</v>
      </c>
      <c r="E767" t="s">
        <v>494</v>
      </c>
      <c r="F767">
        <v>3.55</v>
      </c>
      <c r="G767" t="s">
        <v>460</v>
      </c>
      <c r="H767" s="6">
        <v>-1.1000000000000001</v>
      </c>
    </row>
    <row r="768" spans="1:8" customFormat="1" x14ac:dyDescent="0.25">
      <c r="A768" t="s">
        <v>118</v>
      </c>
      <c r="B768" t="s">
        <v>530</v>
      </c>
      <c r="C768" s="1">
        <v>44633.5</v>
      </c>
      <c r="D768" t="s">
        <v>878</v>
      </c>
      <c r="E768" t="s">
        <v>1103</v>
      </c>
      <c r="F768">
        <v>1.68</v>
      </c>
      <c r="G768" t="s">
        <v>460</v>
      </c>
      <c r="H768" s="6">
        <v>-1.1000000000000001</v>
      </c>
    </row>
    <row r="769" spans="1:8" customFormat="1" x14ac:dyDescent="0.25">
      <c r="A769" t="s">
        <v>149</v>
      </c>
      <c r="B769" t="s">
        <v>244</v>
      </c>
      <c r="C769" s="1">
        <v>44633.541666666664</v>
      </c>
      <c r="D769" t="s">
        <v>1104</v>
      </c>
      <c r="E769" t="s">
        <v>394</v>
      </c>
      <c r="F769">
        <v>1.92</v>
      </c>
      <c r="G769" t="s">
        <v>460</v>
      </c>
      <c r="H769" s="6">
        <v>-1.1000000000000001</v>
      </c>
    </row>
    <row r="770" spans="1:8" customFormat="1" x14ac:dyDescent="0.25">
      <c r="A770" t="s">
        <v>118</v>
      </c>
      <c r="B770" t="s">
        <v>206</v>
      </c>
      <c r="C770" s="1">
        <v>44633.541666666664</v>
      </c>
      <c r="D770" t="s">
        <v>908</v>
      </c>
      <c r="E770" t="s">
        <v>741</v>
      </c>
      <c r="F770">
        <v>1.59</v>
      </c>
      <c r="G770" t="s">
        <v>461</v>
      </c>
      <c r="H770" s="6">
        <v>0.64</v>
      </c>
    </row>
    <row r="771" spans="1:8" customFormat="1" x14ac:dyDescent="0.25">
      <c r="A771" t="s">
        <v>23</v>
      </c>
      <c r="B771" t="s">
        <v>24</v>
      </c>
      <c r="C771" s="1">
        <v>44633.541666666664</v>
      </c>
      <c r="D771" t="s">
        <v>25</v>
      </c>
      <c r="E771" t="s">
        <v>155</v>
      </c>
      <c r="F771">
        <v>1.64</v>
      </c>
      <c r="G771" t="s">
        <v>461</v>
      </c>
      <c r="H771" s="6">
        <v>0.69</v>
      </c>
    </row>
    <row r="772" spans="1:8" customFormat="1" x14ac:dyDescent="0.25">
      <c r="A772" t="s">
        <v>422</v>
      </c>
      <c r="B772" t="s">
        <v>469</v>
      </c>
      <c r="C772" s="1">
        <v>44633.541666666664</v>
      </c>
      <c r="D772" t="s">
        <v>914</v>
      </c>
      <c r="E772" t="s">
        <v>949</v>
      </c>
      <c r="F772">
        <v>1.85</v>
      </c>
      <c r="G772" t="s">
        <v>460</v>
      </c>
      <c r="H772" s="6">
        <v>-1.1000000000000001</v>
      </c>
    </row>
    <row r="773" spans="1:8" customFormat="1" x14ac:dyDescent="0.25">
      <c r="A773" t="s">
        <v>64</v>
      </c>
      <c r="B773" t="s">
        <v>86</v>
      </c>
      <c r="C773" s="1">
        <v>44633.541666666664</v>
      </c>
      <c r="D773" t="s">
        <v>764</v>
      </c>
      <c r="E773" t="s">
        <v>1105</v>
      </c>
      <c r="F773">
        <v>1.96</v>
      </c>
      <c r="G773" t="s">
        <v>460</v>
      </c>
      <c r="H773" s="6">
        <v>-1.1000000000000001</v>
      </c>
    </row>
    <row r="774" spans="1:8" customFormat="1" x14ac:dyDescent="0.25">
      <c r="A774" t="s">
        <v>514</v>
      </c>
      <c r="B774" t="s">
        <v>407</v>
      </c>
      <c r="C774" s="1">
        <v>44633.552083333336</v>
      </c>
      <c r="D774" t="s">
        <v>515</v>
      </c>
      <c r="E774" t="s">
        <v>634</v>
      </c>
      <c r="F774">
        <v>2.58</v>
      </c>
      <c r="G774" t="s">
        <v>460</v>
      </c>
      <c r="H774" s="6">
        <v>-1.1000000000000001</v>
      </c>
    </row>
    <row r="775" spans="1:8" customFormat="1" x14ac:dyDescent="0.25">
      <c r="A775" t="s">
        <v>92</v>
      </c>
      <c r="B775" t="s">
        <v>412</v>
      </c>
      <c r="C775" s="1">
        <v>44633.5625</v>
      </c>
      <c r="D775" t="s">
        <v>1106</v>
      </c>
      <c r="E775" t="s">
        <v>1107</v>
      </c>
      <c r="F775">
        <v>1.86</v>
      </c>
      <c r="G775" t="s">
        <v>461</v>
      </c>
      <c r="H775" s="6">
        <v>0.93</v>
      </c>
    </row>
    <row r="776" spans="1:8" customFormat="1" x14ac:dyDescent="0.25">
      <c r="A776" t="s">
        <v>17</v>
      </c>
      <c r="B776" t="s">
        <v>18</v>
      </c>
      <c r="C776" s="1">
        <v>44633.5625</v>
      </c>
      <c r="D776" t="s">
        <v>692</v>
      </c>
      <c r="E776" t="s">
        <v>209</v>
      </c>
      <c r="F776">
        <v>2.68</v>
      </c>
      <c r="G776" t="s">
        <v>461</v>
      </c>
      <c r="H776" s="6">
        <v>1.81</v>
      </c>
    </row>
    <row r="777" spans="1:8" customFormat="1" x14ac:dyDescent="0.25">
      <c r="A777" t="s">
        <v>122</v>
      </c>
      <c r="B777" t="s">
        <v>164</v>
      </c>
      <c r="C777" s="1">
        <v>44633.583333333336</v>
      </c>
      <c r="D777" t="s">
        <v>923</v>
      </c>
      <c r="E777" t="s">
        <v>166</v>
      </c>
      <c r="F777">
        <v>1.7</v>
      </c>
      <c r="G777" t="s">
        <v>460</v>
      </c>
      <c r="H777" s="6">
        <v>-1.1000000000000001</v>
      </c>
    </row>
    <row r="778" spans="1:8" customFormat="1" x14ac:dyDescent="0.25">
      <c r="A778" t="s">
        <v>261</v>
      </c>
      <c r="B778" t="s">
        <v>262</v>
      </c>
      <c r="C778" s="1">
        <v>44633.583333333336</v>
      </c>
      <c r="D778" t="s">
        <v>480</v>
      </c>
      <c r="E778" t="s">
        <v>482</v>
      </c>
      <c r="F778">
        <v>1.77</v>
      </c>
      <c r="G778" t="s">
        <v>460</v>
      </c>
      <c r="H778" s="6">
        <v>-1.1000000000000001</v>
      </c>
    </row>
    <row r="779" spans="1:8" customFormat="1" x14ac:dyDescent="0.25">
      <c r="A779" t="s">
        <v>261</v>
      </c>
      <c r="B779" t="s">
        <v>262</v>
      </c>
      <c r="C779" s="1">
        <v>44633.583333333336</v>
      </c>
      <c r="D779" t="s">
        <v>481</v>
      </c>
      <c r="E779" t="s">
        <v>264</v>
      </c>
      <c r="F779">
        <v>1.86</v>
      </c>
      <c r="G779" t="s">
        <v>461</v>
      </c>
      <c r="H779" s="6">
        <v>0.93</v>
      </c>
    </row>
    <row r="780" spans="1:8" customFormat="1" x14ac:dyDescent="0.25">
      <c r="A780" t="s">
        <v>77</v>
      </c>
      <c r="B780" t="s">
        <v>435</v>
      </c>
      <c r="C780" s="1">
        <v>44633.583333333336</v>
      </c>
      <c r="D780" t="s">
        <v>493</v>
      </c>
      <c r="E780" t="s">
        <v>738</v>
      </c>
      <c r="F780">
        <v>1.64</v>
      </c>
      <c r="G780" t="s">
        <v>461</v>
      </c>
      <c r="H780" s="6">
        <v>0.69</v>
      </c>
    </row>
    <row r="781" spans="1:8" customFormat="1" x14ac:dyDescent="0.25">
      <c r="A781" t="s">
        <v>188</v>
      </c>
      <c r="B781" t="s">
        <v>38</v>
      </c>
      <c r="C781" s="1">
        <v>44633.583333333336</v>
      </c>
      <c r="D781" t="s">
        <v>788</v>
      </c>
      <c r="E781" t="s">
        <v>339</v>
      </c>
      <c r="F781">
        <v>2.2799999999999998</v>
      </c>
      <c r="G781" t="s">
        <v>461</v>
      </c>
      <c r="H781" s="6">
        <v>1.38</v>
      </c>
    </row>
    <row r="782" spans="1:8" customFormat="1" x14ac:dyDescent="0.25">
      <c r="A782" t="s">
        <v>188</v>
      </c>
      <c r="B782" t="s">
        <v>38</v>
      </c>
      <c r="C782" s="1">
        <v>44633.583333333336</v>
      </c>
      <c r="D782" t="s">
        <v>189</v>
      </c>
      <c r="E782" t="s">
        <v>1108</v>
      </c>
      <c r="F782">
        <v>2.2599999999999998</v>
      </c>
      <c r="G782" t="s">
        <v>460</v>
      </c>
      <c r="H782" s="6">
        <v>-1.1000000000000001</v>
      </c>
    </row>
    <row r="783" spans="1:8" customFormat="1" x14ac:dyDescent="0.25">
      <c r="A783" t="s">
        <v>55</v>
      </c>
      <c r="B783" t="s">
        <v>56</v>
      </c>
      <c r="C783" s="1">
        <v>44633.583333333336</v>
      </c>
      <c r="D783" t="s">
        <v>399</v>
      </c>
      <c r="E783" t="s">
        <v>58</v>
      </c>
      <c r="F783">
        <v>2.16</v>
      </c>
      <c r="G783" t="s">
        <v>461</v>
      </c>
      <c r="H783" s="6">
        <v>1.25</v>
      </c>
    </row>
    <row r="784" spans="1:8" customFormat="1" x14ac:dyDescent="0.25">
      <c r="A784" t="s">
        <v>61</v>
      </c>
      <c r="B784" t="s">
        <v>38</v>
      </c>
      <c r="C784" s="1">
        <v>44633.583333333336</v>
      </c>
      <c r="D784" t="s">
        <v>176</v>
      </c>
      <c r="E784" t="s">
        <v>1109</v>
      </c>
      <c r="F784">
        <v>1.79</v>
      </c>
      <c r="G784" t="s">
        <v>461</v>
      </c>
      <c r="H784" s="6">
        <v>0.85</v>
      </c>
    </row>
    <row r="785" spans="1:8" customFormat="1" x14ac:dyDescent="0.25">
      <c r="A785" t="s">
        <v>77</v>
      </c>
      <c r="B785" t="s">
        <v>435</v>
      </c>
      <c r="C785" s="1">
        <v>44633.583333333336</v>
      </c>
      <c r="D785" t="s">
        <v>925</v>
      </c>
      <c r="E785" t="s">
        <v>980</v>
      </c>
      <c r="F785">
        <v>1.86</v>
      </c>
      <c r="G785" t="s">
        <v>461</v>
      </c>
      <c r="H785" s="6">
        <v>0.93</v>
      </c>
    </row>
    <row r="786" spans="1:8" customFormat="1" x14ac:dyDescent="0.25">
      <c r="A786" t="s">
        <v>77</v>
      </c>
      <c r="B786" t="s">
        <v>435</v>
      </c>
      <c r="C786" s="1">
        <v>44633.583333333336</v>
      </c>
      <c r="D786" t="s">
        <v>1110</v>
      </c>
      <c r="E786" t="s">
        <v>924</v>
      </c>
      <c r="F786">
        <v>1.58</v>
      </c>
      <c r="G786" t="s">
        <v>461</v>
      </c>
      <c r="H786" s="6">
        <v>0.63</v>
      </c>
    </row>
    <row r="787" spans="1:8" customFormat="1" x14ac:dyDescent="0.25">
      <c r="A787" t="s">
        <v>184</v>
      </c>
      <c r="B787" t="s">
        <v>490</v>
      </c>
      <c r="C787" s="1">
        <v>44633.583333333336</v>
      </c>
      <c r="D787" t="s">
        <v>1111</v>
      </c>
      <c r="E787" t="s">
        <v>1112</v>
      </c>
      <c r="F787">
        <v>2.58</v>
      </c>
      <c r="G787" t="s">
        <v>460</v>
      </c>
      <c r="H787" s="6">
        <v>-1.1000000000000001</v>
      </c>
    </row>
    <row r="788" spans="1:8" customFormat="1" x14ac:dyDescent="0.25">
      <c r="A788" t="s">
        <v>507</v>
      </c>
      <c r="B788" t="s">
        <v>38</v>
      </c>
      <c r="C788" s="1">
        <v>44633.59375</v>
      </c>
      <c r="D788" t="s">
        <v>815</v>
      </c>
      <c r="E788" t="s">
        <v>508</v>
      </c>
      <c r="F788">
        <v>1.91</v>
      </c>
      <c r="G788" t="s">
        <v>460</v>
      </c>
      <c r="H788" s="6">
        <v>-1.1000000000000001</v>
      </c>
    </row>
    <row r="789" spans="1:8" customFormat="1" x14ac:dyDescent="0.25">
      <c r="A789" t="s">
        <v>202</v>
      </c>
      <c r="B789" t="s">
        <v>203</v>
      </c>
      <c r="C789" s="1">
        <v>44633.604166666664</v>
      </c>
      <c r="D789" t="s">
        <v>670</v>
      </c>
      <c r="E789" t="s">
        <v>1113</v>
      </c>
      <c r="F789">
        <v>1.68</v>
      </c>
      <c r="G789" t="s">
        <v>460</v>
      </c>
      <c r="H789" s="6">
        <v>-1.1000000000000001</v>
      </c>
    </row>
    <row r="790" spans="1:8" customFormat="1" x14ac:dyDescent="0.25">
      <c r="A790" t="s">
        <v>64</v>
      </c>
      <c r="B790" t="s">
        <v>108</v>
      </c>
      <c r="C790" s="1">
        <v>44633.604166666664</v>
      </c>
      <c r="D790" t="s">
        <v>1114</v>
      </c>
      <c r="E790" t="s">
        <v>1115</v>
      </c>
      <c r="F790">
        <v>2.92</v>
      </c>
      <c r="G790" t="s">
        <v>461</v>
      </c>
      <c r="H790" s="6">
        <v>2.0699999999999998</v>
      </c>
    </row>
    <row r="791" spans="1:8" customFormat="1" x14ac:dyDescent="0.25">
      <c r="A791" t="s">
        <v>118</v>
      </c>
      <c r="B791" t="s">
        <v>119</v>
      </c>
      <c r="C791" s="1">
        <v>44633.625</v>
      </c>
      <c r="D791" t="s">
        <v>505</v>
      </c>
      <c r="E791" t="s">
        <v>1116</v>
      </c>
      <c r="F791">
        <v>1.56</v>
      </c>
      <c r="G791" t="s">
        <v>460</v>
      </c>
      <c r="H791" s="6">
        <v>-1.1000000000000001</v>
      </c>
    </row>
    <row r="792" spans="1:8" customFormat="1" x14ac:dyDescent="0.25">
      <c r="A792" t="s">
        <v>118</v>
      </c>
      <c r="B792" t="s">
        <v>206</v>
      </c>
      <c r="C792" s="1">
        <v>44633.635416666664</v>
      </c>
      <c r="D792" t="s">
        <v>1117</v>
      </c>
      <c r="E792" t="s">
        <v>1118</v>
      </c>
      <c r="F792">
        <v>1.91</v>
      </c>
      <c r="G792" t="s">
        <v>461</v>
      </c>
      <c r="H792" s="6">
        <v>0.98</v>
      </c>
    </row>
    <row r="793" spans="1:8" customFormat="1" x14ac:dyDescent="0.25">
      <c r="A793" t="s">
        <v>122</v>
      </c>
      <c r="B793" t="s">
        <v>123</v>
      </c>
      <c r="C793" s="1">
        <v>44633.645833333336</v>
      </c>
      <c r="D793" t="s">
        <v>936</v>
      </c>
      <c r="E793" t="s">
        <v>983</v>
      </c>
      <c r="F793">
        <v>1.86</v>
      </c>
      <c r="G793" t="s">
        <v>461</v>
      </c>
      <c r="H793" s="6">
        <v>0.93</v>
      </c>
    </row>
    <row r="794" spans="1:8" customFormat="1" x14ac:dyDescent="0.25">
      <c r="A794" t="s">
        <v>118</v>
      </c>
      <c r="B794" t="s">
        <v>537</v>
      </c>
      <c r="C794" s="1">
        <v>44633.645833333336</v>
      </c>
      <c r="D794" t="s">
        <v>890</v>
      </c>
      <c r="E794" t="s">
        <v>539</v>
      </c>
      <c r="F794">
        <v>1.65</v>
      </c>
      <c r="G794" t="s">
        <v>460</v>
      </c>
      <c r="H794" s="6">
        <v>-1.1000000000000001</v>
      </c>
    </row>
    <row r="795" spans="1:8" customFormat="1" x14ac:dyDescent="0.25">
      <c r="A795" t="s">
        <v>514</v>
      </c>
      <c r="B795" t="s">
        <v>407</v>
      </c>
      <c r="C795" s="1">
        <v>44633.645833333336</v>
      </c>
      <c r="D795" t="s">
        <v>516</v>
      </c>
      <c r="E795" t="s">
        <v>694</v>
      </c>
      <c r="F795">
        <v>2.1800000000000002</v>
      </c>
      <c r="G795" t="s">
        <v>461</v>
      </c>
      <c r="H795" s="6">
        <v>1.27</v>
      </c>
    </row>
    <row r="796" spans="1:8" customFormat="1" x14ac:dyDescent="0.25">
      <c r="A796" t="s">
        <v>122</v>
      </c>
      <c r="B796" t="s">
        <v>164</v>
      </c>
      <c r="C796" s="1">
        <v>44633.645833333336</v>
      </c>
      <c r="D796" t="s">
        <v>165</v>
      </c>
      <c r="E796" t="s">
        <v>981</v>
      </c>
      <c r="F796">
        <v>1.61</v>
      </c>
      <c r="G796" t="s">
        <v>461</v>
      </c>
      <c r="H796" s="6">
        <v>0.66</v>
      </c>
    </row>
    <row r="797" spans="1:8" customFormat="1" x14ac:dyDescent="0.25">
      <c r="A797" t="s">
        <v>37</v>
      </c>
      <c r="B797" t="s">
        <v>38</v>
      </c>
      <c r="C797" s="1">
        <v>44633.645833333336</v>
      </c>
      <c r="D797" t="s">
        <v>39</v>
      </c>
      <c r="E797" t="s">
        <v>1032</v>
      </c>
      <c r="F797">
        <v>1.83</v>
      </c>
      <c r="G797" t="s">
        <v>461</v>
      </c>
      <c r="H797" s="6">
        <v>0.89</v>
      </c>
    </row>
    <row r="798" spans="1:8" customFormat="1" x14ac:dyDescent="0.25">
      <c r="A798" t="s">
        <v>92</v>
      </c>
      <c r="B798" t="s">
        <v>412</v>
      </c>
      <c r="C798" s="1">
        <v>44633.65625</v>
      </c>
      <c r="D798" t="s">
        <v>1119</v>
      </c>
      <c r="E798" t="s">
        <v>1120</v>
      </c>
      <c r="F798">
        <v>2.12</v>
      </c>
      <c r="G798" t="s">
        <v>460</v>
      </c>
      <c r="H798" s="6">
        <v>-1.1000000000000001</v>
      </c>
    </row>
    <row r="799" spans="1:8" customFormat="1" x14ac:dyDescent="0.25">
      <c r="A799" t="s">
        <v>118</v>
      </c>
      <c r="B799" t="s">
        <v>517</v>
      </c>
      <c r="C799" s="1">
        <v>44633.666666666664</v>
      </c>
      <c r="D799" t="s">
        <v>540</v>
      </c>
      <c r="E799" t="s">
        <v>527</v>
      </c>
      <c r="F799">
        <v>1.64</v>
      </c>
      <c r="G799" t="s">
        <v>461</v>
      </c>
      <c r="H799" s="6">
        <v>0.69</v>
      </c>
    </row>
    <row r="800" spans="1:8" customFormat="1" x14ac:dyDescent="0.25">
      <c r="A800" t="s">
        <v>118</v>
      </c>
      <c r="B800" t="s">
        <v>517</v>
      </c>
      <c r="C800" s="1">
        <v>44633.666666666664</v>
      </c>
      <c r="D800" t="s">
        <v>541</v>
      </c>
      <c r="E800" t="s">
        <v>968</v>
      </c>
      <c r="F800">
        <v>1.78</v>
      </c>
      <c r="G800" t="s">
        <v>461</v>
      </c>
      <c r="H800" s="6">
        <v>0.84</v>
      </c>
    </row>
    <row r="801" spans="1:8" customFormat="1" x14ac:dyDescent="0.25">
      <c r="A801" t="s">
        <v>118</v>
      </c>
      <c r="B801" t="s">
        <v>391</v>
      </c>
      <c r="C801" s="1">
        <v>44633.666666666664</v>
      </c>
      <c r="D801" t="s">
        <v>392</v>
      </c>
      <c r="E801" t="s">
        <v>850</v>
      </c>
      <c r="F801">
        <v>1.63</v>
      </c>
      <c r="G801" t="s">
        <v>460</v>
      </c>
      <c r="H801" s="6">
        <v>-1.1000000000000001</v>
      </c>
    </row>
    <row r="802" spans="1:8" customFormat="1" x14ac:dyDescent="0.25">
      <c r="A802" t="s">
        <v>118</v>
      </c>
      <c r="B802" t="s">
        <v>391</v>
      </c>
      <c r="C802" s="1">
        <v>44633.666666666664</v>
      </c>
      <c r="D802" t="s">
        <v>1121</v>
      </c>
      <c r="E802" t="s">
        <v>529</v>
      </c>
      <c r="F802">
        <v>1.51</v>
      </c>
      <c r="G802" t="s">
        <v>460</v>
      </c>
      <c r="H802" s="6">
        <v>-1.1000000000000001</v>
      </c>
    </row>
    <row r="803" spans="1:8" customFormat="1" x14ac:dyDescent="0.25">
      <c r="A803" t="s">
        <v>118</v>
      </c>
      <c r="B803" t="s">
        <v>517</v>
      </c>
      <c r="C803" s="1">
        <v>44633.666666666664</v>
      </c>
      <c r="D803" t="s">
        <v>526</v>
      </c>
      <c r="E803" t="s">
        <v>823</v>
      </c>
      <c r="F803">
        <v>1.56</v>
      </c>
      <c r="G803" t="s">
        <v>461</v>
      </c>
      <c r="H803" s="6">
        <v>0.61</v>
      </c>
    </row>
    <row r="804" spans="1:8" customFormat="1" x14ac:dyDescent="0.25">
      <c r="A804" t="s">
        <v>422</v>
      </c>
      <c r="B804" t="s">
        <v>469</v>
      </c>
      <c r="C804" s="1">
        <v>44633.666666666664</v>
      </c>
      <c r="D804" t="s">
        <v>475</v>
      </c>
      <c r="E804" t="s">
        <v>1021</v>
      </c>
      <c r="F804">
        <v>1.88</v>
      </c>
      <c r="G804" t="s">
        <v>460</v>
      </c>
      <c r="H804" s="6">
        <v>-1.1000000000000001</v>
      </c>
    </row>
    <row r="805" spans="1:8" customFormat="1" x14ac:dyDescent="0.25">
      <c r="A805" t="s">
        <v>422</v>
      </c>
      <c r="B805" t="s">
        <v>469</v>
      </c>
      <c r="C805" s="1">
        <v>44633.666666666664</v>
      </c>
      <c r="D805" t="s">
        <v>611</v>
      </c>
      <c r="E805" t="s">
        <v>474</v>
      </c>
      <c r="F805">
        <v>2</v>
      </c>
      <c r="G805" t="s">
        <v>461</v>
      </c>
      <c r="H805" s="6">
        <v>1.08</v>
      </c>
    </row>
    <row r="806" spans="1:8" customFormat="1" x14ac:dyDescent="0.25">
      <c r="A806" t="s">
        <v>118</v>
      </c>
      <c r="B806" t="s">
        <v>391</v>
      </c>
      <c r="C806" s="1">
        <v>44633.666666666664</v>
      </c>
      <c r="D806" t="s">
        <v>528</v>
      </c>
      <c r="E806" t="s">
        <v>940</v>
      </c>
      <c r="F806">
        <v>1.59</v>
      </c>
      <c r="G806" t="s">
        <v>461</v>
      </c>
      <c r="H806" s="6">
        <v>0.64</v>
      </c>
    </row>
    <row r="807" spans="1:8" customFormat="1" x14ac:dyDescent="0.25">
      <c r="A807" t="s">
        <v>118</v>
      </c>
      <c r="B807" t="s">
        <v>391</v>
      </c>
      <c r="C807" s="1">
        <v>44633.666666666664</v>
      </c>
      <c r="D807" t="s">
        <v>941</v>
      </c>
      <c r="E807" t="s">
        <v>942</v>
      </c>
      <c r="F807">
        <v>1.57</v>
      </c>
      <c r="G807" t="s">
        <v>461</v>
      </c>
      <c r="H807" s="6">
        <v>0.62</v>
      </c>
    </row>
    <row r="808" spans="1:8" customFormat="1" x14ac:dyDescent="0.25">
      <c r="A808" t="s">
        <v>55</v>
      </c>
      <c r="B808" t="s">
        <v>56</v>
      </c>
      <c r="C808" s="1">
        <v>44633.6875</v>
      </c>
      <c r="D808" t="s">
        <v>398</v>
      </c>
      <c r="E808" t="s">
        <v>478</v>
      </c>
      <c r="F808">
        <v>1.93</v>
      </c>
      <c r="G808" t="s">
        <v>461</v>
      </c>
      <c r="H808" s="6">
        <v>1</v>
      </c>
    </row>
    <row r="809" spans="1:8" customFormat="1" x14ac:dyDescent="0.25">
      <c r="A809" t="s">
        <v>188</v>
      </c>
      <c r="B809" t="s">
        <v>38</v>
      </c>
      <c r="C809" s="1">
        <v>44633.6875</v>
      </c>
      <c r="D809" t="s">
        <v>1122</v>
      </c>
      <c r="E809" t="s">
        <v>642</v>
      </c>
      <c r="F809">
        <v>2.44</v>
      </c>
      <c r="G809" t="s">
        <v>461</v>
      </c>
      <c r="H809" s="6">
        <v>1.55</v>
      </c>
    </row>
    <row r="810" spans="1:8" customFormat="1" x14ac:dyDescent="0.25">
      <c r="A810" t="s">
        <v>118</v>
      </c>
      <c r="B810" t="s">
        <v>517</v>
      </c>
      <c r="C810" s="1">
        <v>44633.6875</v>
      </c>
      <c r="D810" t="s">
        <v>944</v>
      </c>
      <c r="E810" t="s">
        <v>547</v>
      </c>
      <c r="F810">
        <v>1.54</v>
      </c>
      <c r="G810" t="s">
        <v>460</v>
      </c>
      <c r="H810" s="6">
        <v>-1.1000000000000001</v>
      </c>
    </row>
    <row r="811" spans="1:8" customFormat="1" x14ac:dyDescent="0.25">
      <c r="A811" t="s">
        <v>64</v>
      </c>
      <c r="B811" t="s">
        <v>108</v>
      </c>
      <c r="C811" s="1">
        <v>44633.6875</v>
      </c>
      <c r="D811" t="s">
        <v>1123</v>
      </c>
      <c r="E811" t="s">
        <v>774</v>
      </c>
      <c r="F811">
        <v>2.08</v>
      </c>
      <c r="G811" t="s">
        <v>460</v>
      </c>
      <c r="H811" s="6">
        <v>-1.1000000000000001</v>
      </c>
    </row>
    <row r="812" spans="1:8" customFormat="1" x14ac:dyDescent="0.25">
      <c r="A812" t="s">
        <v>202</v>
      </c>
      <c r="B812" t="s">
        <v>426</v>
      </c>
      <c r="C812" s="1">
        <v>44633.708333333336</v>
      </c>
      <c r="D812" t="s">
        <v>835</v>
      </c>
      <c r="E812" t="s">
        <v>1124</v>
      </c>
      <c r="F812">
        <v>2.1800000000000002</v>
      </c>
      <c r="G812" t="s">
        <v>461</v>
      </c>
      <c r="H812" s="6">
        <v>1.27</v>
      </c>
    </row>
    <row r="813" spans="1:8" customFormat="1" x14ac:dyDescent="0.25">
      <c r="A813" t="s">
        <v>118</v>
      </c>
      <c r="B813" t="s">
        <v>530</v>
      </c>
      <c r="C813" s="1">
        <v>44633.708333333336</v>
      </c>
      <c r="D813" t="s">
        <v>957</v>
      </c>
      <c r="E813" t="s">
        <v>887</v>
      </c>
      <c r="F813">
        <v>1.57</v>
      </c>
      <c r="G813" t="s">
        <v>461</v>
      </c>
      <c r="H813" s="6">
        <v>0.62</v>
      </c>
    </row>
    <row r="814" spans="1:8" customFormat="1" x14ac:dyDescent="0.25">
      <c r="A814" t="s">
        <v>104</v>
      </c>
      <c r="B814" t="s">
        <v>111</v>
      </c>
      <c r="C814" s="1">
        <v>44633.708333333336</v>
      </c>
      <c r="D814" t="s">
        <v>557</v>
      </c>
      <c r="E814" t="s">
        <v>112</v>
      </c>
      <c r="F814">
        <v>1.94</v>
      </c>
      <c r="G814" t="s">
        <v>461</v>
      </c>
      <c r="H814" s="6">
        <v>1.01</v>
      </c>
    </row>
    <row r="815" spans="1:8" customFormat="1" x14ac:dyDescent="0.25">
      <c r="A815" t="s">
        <v>118</v>
      </c>
      <c r="B815" t="s">
        <v>119</v>
      </c>
      <c r="C815" s="1">
        <v>44633.71875</v>
      </c>
      <c r="D815" t="s">
        <v>912</v>
      </c>
      <c r="E815" t="s">
        <v>337</v>
      </c>
      <c r="F815">
        <v>1.64</v>
      </c>
      <c r="G815" t="s">
        <v>461</v>
      </c>
      <c r="H815" s="6">
        <v>0.69</v>
      </c>
    </row>
    <row r="816" spans="1:8" customFormat="1" x14ac:dyDescent="0.25">
      <c r="A816" t="s">
        <v>118</v>
      </c>
      <c r="B816" t="s">
        <v>206</v>
      </c>
      <c r="C816" s="1">
        <v>44633.729166666664</v>
      </c>
      <c r="D816" t="s">
        <v>562</v>
      </c>
      <c r="E816" t="s">
        <v>740</v>
      </c>
      <c r="F816">
        <v>1.85</v>
      </c>
      <c r="G816" t="s">
        <v>461</v>
      </c>
      <c r="H816" s="6">
        <v>0.92</v>
      </c>
    </row>
    <row r="817" spans="1:8" customFormat="1" x14ac:dyDescent="0.25">
      <c r="A817" t="s">
        <v>371</v>
      </c>
      <c r="B817" t="s">
        <v>372</v>
      </c>
      <c r="C817" s="1">
        <v>44633.729166666664</v>
      </c>
      <c r="D817" t="s">
        <v>671</v>
      </c>
      <c r="E817" t="s">
        <v>561</v>
      </c>
      <c r="F817">
        <v>2</v>
      </c>
      <c r="G817" t="s">
        <v>461</v>
      </c>
      <c r="H817" s="6">
        <v>1.08</v>
      </c>
    </row>
    <row r="818" spans="1:8" customFormat="1" x14ac:dyDescent="0.25">
      <c r="A818" t="s">
        <v>564</v>
      </c>
      <c r="B818" t="s">
        <v>565</v>
      </c>
      <c r="C818" s="1">
        <v>44633.75</v>
      </c>
      <c r="D818" t="s">
        <v>682</v>
      </c>
      <c r="E818" t="s">
        <v>973</v>
      </c>
      <c r="F818">
        <v>1.61</v>
      </c>
      <c r="G818" t="s">
        <v>461</v>
      </c>
      <c r="H818" s="6">
        <v>0.66</v>
      </c>
    </row>
    <row r="819" spans="1:8" customFormat="1" x14ac:dyDescent="0.25">
      <c r="A819" t="s">
        <v>122</v>
      </c>
      <c r="B819" t="s">
        <v>123</v>
      </c>
      <c r="C819" s="1">
        <v>44633.75</v>
      </c>
      <c r="D819" t="s">
        <v>579</v>
      </c>
      <c r="E819" t="s">
        <v>376</v>
      </c>
      <c r="F819">
        <v>2.94</v>
      </c>
      <c r="G819" t="s">
        <v>460</v>
      </c>
      <c r="H819" s="6">
        <v>-1.1000000000000001</v>
      </c>
    </row>
    <row r="820" spans="1:8" customFormat="1" x14ac:dyDescent="0.25">
      <c r="A820" t="s">
        <v>9</v>
      </c>
      <c r="B820" t="s">
        <v>222</v>
      </c>
      <c r="C820" s="1">
        <v>44633.760416666664</v>
      </c>
      <c r="D820" t="s">
        <v>1125</v>
      </c>
      <c r="E820" t="s">
        <v>390</v>
      </c>
      <c r="F820">
        <v>1.89</v>
      </c>
      <c r="G820" t="s">
        <v>461</v>
      </c>
      <c r="H820" s="6">
        <v>0.96</v>
      </c>
    </row>
    <row r="821" spans="1:8" customFormat="1" x14ac:dyDescent="0.25">
      <c r="A821" t="s">
        <v>371</v>
      </c>
      <c r="B821" t="s">
        <v>574</v>
      </c>
      <c r="C821" s="1">
        <v>44633.791666666664</v>
      </c>
      <c r="D821" t="s">
        <v>576</v>
      </c>
      <c r="E821" t="s">
        <v>1126</v>
      </c>
      <c r="F821">
        <v>2.02</v>
      </c>
      <c r="G821" t="s">
        <v>461</v>
      </c>
      <c r="H821" s="6">
        <v>1.1000000000000001</v>
      </c>
    </row>
    <row r="822" spans="1:8" customFormat="1" x14ac:dyDescent="0.25">
      <c r="A822" t="s">
        <v>55</v>
      </c>
      <c r="B822" t="s">
        <v>56</v>
      </c>
      <c r="C822" s="1">
        <v>44633.802083333336</v>
      </c>
      <c r="D822" t="s">
        <v>549</v>
      </c>
      <c r="E822" t="s">
        <v>962</v>
      </c>
      <c r="F822">
        <v>1.83</v>
      </c>
      <c r="G822" t="s">
        <v>461</v>
      </c>
      <c r="H822" s="6">
        <v>0.89</v>
      </c>
    </row>
    <row r="823" spans="1:8" customFormat="1" x14ac:dyDescent="0.25">
      <c r="A823" t="s">
        <v>371</v>
      </c>
      <c r="B823" t="s">
        <v>372</v>
      </c>
      <c r="C823" s="1">
        <v>44633.833333333336</v>
      </c>
      <c r="D823" t="s">
        <v>560</v>
      </c>
      <c r="E823" t="s">
        <v>578</v>
      </c>
      <c r="F823">
        <v>1.94</v>
      </c>
      <c r="G823" t="s">
        <v>461</v>
      </c>
      <c r="H823" s="6">
        <v>1.01</v>
      </c>
    </row>
    <row r="824" spans="1:8" customFormat="1" x14ac:dyDescent="0.25">
      <c r="A824" t="s">
        <v>122</v>
      </c>
      <c r="B824" t="s">
        <v>123</v>
      </c>
      <c r="C824" s="1">
        <v>44633.854166666664</v>
      </c>
      <c r="D824" t="s">
        <v>1127</v>
      </c>
      <c r="E824" t="s">
        <v>580</v>
      </c>
      <c r="F824">
        <v>1.81</v>
      </c>
      <c r="G824" t="s">
        <v>461</v>
      </c>
      <c r="H824" s="6">
        <v>0.87</v>
      </c>
    </row>
    <row r="825" spans="1:8" customFormat="1" x14ac:dyDescent="0.25">
      <c r="A825" t="s">
        <v>440</v>
      </c>
      <c r="B825" t="s">
        <v>441</v>
      </c>
      <c r="C825" s="1">
        <v>44633.875</v>
      </c>
      <c r="D825" t="s">
        <v>443</v>
      </c>
      <c r="E825" t="s">
        <v>1128</v>
      </c>
      <c r="F825">
        <v>1.66</v>
      </c>
      <c r="G825" t="s">
        <v>460</v>
      </c>
      <c r="H825" s="6">
        <v>-1.1000000000000001</v>
      </c>
    </row>
    <row r="826" spans="1:8" x14ac:dyDescent="0.25">
      <c r="A826" s="9" t="s">
        <v>5</v>
      </c>
      <c r="B826" s="9" t="s">
        <v>6</v>
      </c>
      <c r="C826" s="11">
        <v>44634.458333333336</v>
      </c>
      <c r="D826" s="9" t="s">
        <v>873</v>
      </c>
      <c r="E826" s="9" t="s">
        <v>8</v>
      </c>
      <c r="F826" s="9">
        <v>1.66</v>
      </c>
      <c r="G826" s="9" t="s">
        <v>460</v>
      </c>
      <c r="H826" s="10">
        <v>-1.1000000000000001</v>
      </c>
    </row>
    <row r="827" spans="1:8" x14ac:dyDescent="0.25">
      <c r="A827" s="9" t="s">
        <v>17</v>
      </c>
      <c r="B827" s="9" t="s">
        <v>18</v>
      </c>
      <c r="C827" s="11">
        <v>44634.541666666664</v>
      </c>
      <c r="D827" s="9" t="s">
        <v>43</v>
      </c>
      <c r="E827" s="9" t="s">
        <v>693</v>
      </c>
      <c r="F827" s="9">
        <v>1.91</v>
      </c>
      <c r="G827" s="9" t="s">
        <v>461</v>
      </c>
      <c r="H827" s="10">
        <v>0.98</v>
      </c>
    </row>
    <row r="828" spans="1:8" x14ac:dyDescent="0.25">
      <c r="A828" s="9" t="s">
        <v>184</v>
      </c>
      <c r="B828" s="9" t="s">
        <v>185</v>
      </c>
      <c r="C828" s="11">
        <v>44634.625</v>
      </c>
      <c r="D828" s="9" t="s">
        <v>259</v>
      </c>
      <c r="E828" s="9" t="s">
        <v>187</v>
      </c>
      <c r="F828" s="9">
        <v>1.72</v>
      </c>
      <c r="G828" s="9" t="s">
        <v>461</v>
      </c>
      <c r="H828" s="10">
        <v>0.78</v>
      </c>
    </row>
    <row r="829" spans="1:8" x14ac:dyDescent="0.25">
      <c r="A829" s="9" t="s">
        <v>149</v>
      </c>
      <c r="B829" s="9" t="s">
        <v>244</v>
      </c>
      <c r="C829" s="11">
        <v>44634.708333333336</v>
      </c>
      <c r="D829" s="9" t="s">
        <v>520</v>
      </c>
      <c r="E829" s="9" t="s">
        <v>395</v>
      </c>
      <c r="F829" s="9">
        <v>2.17</v>
      </c>
      <c r="G829" s="9" t="s">
        <v>460</v>
      </c>
      <c r="H829" s="10">
        <v>-1.1000000000000001</v>
      </c>
    </row>
    <row r="830" spans="1:8" x14ac:dyDescent="0.25">
      <c r="A830" s="9" t="s">
        <v>104</v>
      </c>
      <c r="B830" s="9" t="s">
        <v>105</v>
      </c>
      <c r="C830" s="11">
        <v>44634.708333333336</v>
      </c>
      <c r="D830" s="9" t="s">
        <v>1129</v>
      </c>
      <c r="E830" s="9" t="s">
        <v>401</v>
      </c>
      <c r="F830" s="9">
        <v>2.1800000000000002</v>
      </c>
      <c r="G830" s="9" t="s">
        <v>460</v>
      </c>
      <c r="H830" s="10">
        <v>-1.1000000000000001</v>
      </c>
    </row>
    <row r="831" spans="1:8" x14ac:dyDescent="0.25">
      <c r="A831" s="9" t="s">
        <v>9</v>
      </c>
      <c r="B831" s="9" t="s">
        <v>10</v>
      </c>
      <c r="C831" s="11">
        <v>44634.708333333336</v>
      </c>
      <c r="D831" s="9" t="s">
        <v>11</v>
      </c>
      <c r="E831" s="9" t="s">
        <v>15</v>
      </c>
      <c r="F831" s="9">
        <v>1.59</v>
      </c>
      <c r="G831" s="9" t="s">
        <v>460</v>
      </c>
      <c r="H831" s="10">
        <v>-1.1000000000000001</v>
      </c>
    </row>
    <row r="832" spans="1:8" x14ac:dyDescent="0.25">
      <c r="A832" s="9" t="s">
        <v>9</v>
      </c>
      <c r="B832" s="9" t="s">
        <v>10</v>
      </c>
      <c r="C832" s="11">
        <v>44634.708333333336</v>
      </c>
      <c r="D832" s="9" t="s">
        <v>593</v>
      </c>
      <c r="E832" s="9" t="s">
        <v>555</v>
      </c>
      <c r="F832" s="9">
        <v>1.5</v>
      </c>
      <c r="G832" s="9" t="s">
        <v>461</v>
      </c>
      <c r="H832" s="10">
        <v>0.55000000000000004</v>
      </c>
    </row>
    <row r="833" spans="1:8" x14ac:dyDescent="0.25">
      <c r="A833" s="9" t="s">
        <v>9</v>
      </c>
      <c r="B833" s="9" t="s">
        <v>10</v>
      </c>
      <c r="C833" s="11">
        <v>44634.708333333336</v>
      </c>
      <c r="D833" s="9" t="s">
        <v>554</v>
      </c>
      <c r="E833" s="9" t="s">
        <v>14</v>
      </c>
      <c r="F833" s="9">
        <v>1.61</v>
      </c>
      <c r="G833" s="9" t="s">
        <v>461</v>
      </c>
      <c r="H833" s="10">
        <v>0.67</v>
      </c>
    </row>
    <row r="834" spans="1:8" x14ac:dyDescent="0.25">
      <c r="A834" s="9" t="s">
        <v>149</v>
      </c>
      <c r="B834" s="9" t="s">
        <v>244</v>
      </c>
      <c r="C834" s="11">
        <v>44634.708333333336</v>
      </c>
      <c r="D834" s="9" t="s">
        <v>1130</v>
      </c>
      <c r="E834" s="9" t="s">
        <v>1131</v>
      </c>
      <c r="F834" s="9">
        <v>1.82</v>
      </c>
      <c r="G834" s="9" t="s">
        <v>460</v>
      </c>
      <c r="H834" s="10">
        <v>-1.1000000000000001</v>
      </c>
    </row>
    <row r="835" spans="1:8" x14ac:dyDescent="0.25">
      <c r="A835" s="9" t="s">
        <v>64</v>
      </c>
      <c r="B835" s="9" t="s">
        <v>86</v>
      </c>
      <c r="C835" s="11">
        <v>44634.75</v>
      </c>
      <c r="D835" s="9" t="s">
        <v>900</v>
      </c>
      <c r="E835" s="9" t="s">
        <v>1132</v>
      </c>
      <c r="F835" s="9">
        <v>2.1800000000000002</v>
      </c>
      <c r="G835" s="9" t="s">
        <v>460</v>
      </c>
      <c r="H835" s="10">
        <v>-1.1000000000000001</v>
      </c>
    </row>
    <row r="836" spans="1:8" x14ac:dyDescent="0.25">
      <c r="A836" s="9" t="s">
        <v>92</v>
      </c>
      <c r="B836" s="9" t="s">
        <v>93</v>
      </c>
      <c r="C836" s="11">
        <v>44634.791666666664</v>
      </c>
      <c r="D836" s="9" t="s">
        <v>96</v>
      </c>
      <c r="E836" s="9" t="s">
        <v>98</v>
      </c>
      <c r="F836" s="9">
        <v>2.34</v>
      </c>
      <c r="G836" s="9" t="s">
        <v>461</v>
      </c>
      <c r="H836" s="10">
        <v>1.44</v>
      </c>
    </row>
    <row r="837" spans="1:8" x14ac:dyDescent="0.25">
      <c r="A837" s="9" t="s">
        <v>92</v>
      </c>
      <c r="B837" s="9" t="s">
        <v>93</v>
      </c>
      <c r="C837" s="11">
        <v>44634.791666666664</v>
      </c>
      <c r="D837" s="9" t="s">
        <v>1001</v>
      </c>
      <c r="E837" s="9" t="s">
        <v>730</v>
      </c>
      <c r="F837" s="9">
        <v>2.2000000000000002</v>
      </c>
      <c r="G837" s="9" t="s">
        <v>460</v>
      </c>
      <c r="H837" s="10">
        <v>-1.1000000000000001</v>
      </c>
    </row>
    <row r="838" spans="1:8" x14ac:dyDescent="0.25">
      <c r="A838" s="9" t="s">
        <v>92</v>
      </c>
      <c r="B838" s="9" t="s">
        <v>93</v>
      </c>
      <c r="C838" s="11">
        <v>44634.791666666664</v>
      </c>
      <c r="D838" s="9" t="s">
        <v>97</v>
      </c>
      <c r="E838" s="9" t="s">
        <v>732</v>
      </c>
      <c r="F838" s="9">
        <v>2.52</v>
      </c>
      <c r="G838" s="9" t="s">
        <v>460</v>
      </c>
      <c r="H838" s="10">
        <v>-1.1000000000000001</v>
      </c>
    </row>
    <row r="839" spans="1:8" x14ac:dyDescent="0.25">
      <c r="A839" s="9" t="s">
        <v>422</v>
      </c>
      <c r="B839" s="9" t="s">
        <v>469</v>
      </c>
      <c r="C839" s="11">
        <v>44634.791666666664</v>
      </c>
      <c r="D839" s="9" t="s">
        <v>543</v>
      </c>
      <c r="E839" s="9" t="s">
        <v>535</v>
      </c>
      <c r="F839" s="9">
        <v>1.64</v>
      </c>
      <c r="G839" s="9" t="s">
        <v>460</v>
      </c>
      <c r="H839" s="10">
        <v>-1.1000000000000001</v>
      </c>
    </row>
    <row r="840" spans="1:8" x14ac:dyDescent="0.25">
      <c r="A840" s="9" t="s">
        <v>261</v>
      </c>
      <c r="B840" s="9" t="s">
        <v>169</v>
      </c>
      <c r="C840" s="11">
        <v>44635.5625</v>
      </c>
      <c r="D840" s="9" t="s">
        <v>1133</v>
      </c>
      <c r="E840" s="9" t="s">
        <v>1134</v>
      </c>
      <c r="F840" s="9">
        <v>2.1800000000000002</v>
      </c>
      <c r="G840" s="9" t="s">
        <v>460</v>
      </c>
      <c r="H840" s="10">
        <v>-1.1000000000000001</v>
      </c>
    </row>
    <row r="841" spans="1:8" x14ac:dyDescent="0.25">
      <c r="A841" s="9" t="s">
        <v>202</v>
      </c>
      <c r="B841" s="9" t="s">
        <v>203</v>
      </c>
      <c r="C841" s="11">
        <v>44635.729166666664</v>
      </c>
      <c r="D841" s="9" t="s">
        <v>204</v>
      </c>
      <c r="E841" s="9" t="s">
        <v>500</v>
      </c>
      <c r="F841" s="9">
        <v>1.74</v>
      </c>
      <c r="G841" s="9" t="s">
        <v>460</v>
      </c>
      <c r="H841" s="10">
        <v>-1.1000000000000001</v>
      </c>
    </row>
    <row r="842" spans="1:8" x14ac:dyDescent="0.25">
      <c r="A842" s="9" t="s">
        <v>202</v>
      </c>
      <c r="B842" s="9" t="s">
        <v>203</v>
      </c>
      <c r="C842" s="11">
        <v>44635.729166666664</v>
      </c>
      <c r="D842" s="9" t="s">
        <v>501</v>
      </c>
      <c r="E842" s="9" t="s">
        <v>668</v>
      </c>
      <c r="F842" s="9">
        <v>1.54</v>
      </c>
      <c r="G842" s="9" t="s">
        <v>461</v>
      </c>
      <c r="H842" s="10">
        <v>0.57999999999999996</v>
      </c>
    </row>
    <row r="843" spans="1:8" x14ac:dyDescent="0.25">
      <c r="A843" s="9" t="s">
        <v>202</v>
      </c>
      <c r="B843" s="9" t="s">
        <v>203</v>
      </c>
      <c r="C843" s="11">
        <v>44635.729166666664</v>
      </c>
      <c r="D843" s="9" t="s">
        <v>628</v>
      </c>
      <c r="E843" s="9" t="s">
        <v>370</v>
      </c>
      <c r="F843" s="9">
        <v>1.78</v>
      </c>
      <c r="G843" s="9" t="s">
        <v>460</v>
      </c>
      <c r="H843" s="10">
        <v>-1.1000000000000001</v>
      </c>
    </row>
    <row r="844" spans="1:8" x14ac:dyDescent="0.25">
      <c r="A844" s="9" t="s">
        <v>104</v>
      </c>
      <c r="B844" s="9" t="s">
        <v>105</v>
      </c>
      <c r="C844" s="11">
        <v>44635.739583333336</v>
      </c>
      <c r="D844" s="9" t="s">
        <v>106</v>
      </c>
      <c r="E844" s="9" t="s">
        <v>771</v>
      </c>
      <c r="F844" s="9">
        <v>1.81</v>
      </c>
      <c r="G844" s="9" t="s">
        <v>460</v>
      </c>
      <c r="H844" s="10">
        <v>-1.1000000000000001</v>
      </c>
    </row>
    <row r="845" spans="1:8" x14ac:dyDescent="0.25">
      <c r="A845" s="9" t="s">
        <v>64</v>
      </c>
      <c r="B845" s="9" t="s">
        <v>89</v>
      </c>
      <c r="C845" s="11">
        <v>44635.75</v>
      </c>
      <c r="D845" s="9" t="s">
        <v>1041</v>
      </c>
      <c r="E845" s="9" t="s">
        <v>919</v>
      </c>
      <c r="F845" s="9">
        <v>2.2599999999999998</v>
      </c>
      <c r="G845" s="9" t="s">
        <v>460</v>
      </c>
      <c r="H845" s="10">
        <v>-1.1000000000000001</v>
      </c>
    </row>
    <row r="846" spans="1:8" x14ac:dyDescent="0.25">
      <c r="A846" s="9" t="s">
        <v>77</v>
      </c>
      <c r="B846" s="9" t="s">
        <v>415</v>
      </c>
      <c r="C846" s="11">
        <v>44635.75</v>
      </c>
      <c r="D846" s="9" t="s">
        <v>853</v>
      </c>
      <c r="E846" s="9" t="s">
        <v>852</v>
      </c>
      <c r="F846" s="9">
        <v>1.55</v>
      </c>
      <c r="G846" s="9" t="s">
        <v>461</v>
      </c>
      <c r="H846" s="10">
        <v>0.6</v>
      </c>
    </row>
    <row r="847" spans="1:8" x14ac:dyDescent="0.25">
      <c r="A847" s="9" t="s">
        <v>77</v>
      </c>
      <c r="B847" s="9" t="s">
        <v>415</v>
      </c>
      <c r="C847" s="11">
        <v>44635.75</v>
      </c>
      <c r="D847" s="9" t="s">
        <v>421</v>
      </c>
      <c r="E847" s="9" t="s">
        <v>854</v>
      </c>
      <c r="F847" s="9">
        <v>1.58</v>
      </c>
      <c r="G847" s="9" t="s">
        <v>461</v>
      </c>
      <c r="H847" s="10">
        <v>0.63</v>
      </c>
    </row>
    <row r="848" spans="1:8" x14ac:dyDescent="0.25">
      <c r="A848" s="9" t="s">
        <v>77</v>
      </c>
      <c r="B848" s="9" t="s">
        <v>415</v>
      </c>
      <c r="C848" s="11">
        <v>44635.75</v>
      </c>
      <c r="D848" s="9" t="s">
        <v>1002</v>
      </c>
      <c r="E848" s="9" t="s">
        <v>416</v>
      </c>
      <c r="F848" s="9">
        <v>1.96</v>
      </c>
      <c r="G848" s="9" t="s">
        <v>460</v>
      </c>
      <c r="H848" s="10">
        <v>-1.1000000000000001</v>
      </c>
    </row>
    <row r="849" spans="1:8" x14ac:dyDescent="0.25">
      <c r="A849" s="9" t="s">
        <v>44</v>
      </c>
      <c r="B849" s="9" t="s">
        <v>38</v>
      </c>
      <c r="C849" s="11">
        <v>44635.75</v>
      </c>
      <c r="D849" s="9" t="s">
        <v>45</v>
      </c>
      <c r="E849" s="9" t="s">
        <v>1006</v>
      </c>
      <c r="F849" s="9">
        <v>1.69</v>
      </c>
      <c r="G849" s="9" t="s">
        <v>460</v>
      </c>
      <c r="H849" s="10">
        <v>-1.1000000000000001</v>
      </c>
    </row>
    <row r="850" spans="1:8" x14ac:dyDescent="0.25">
      <c r="A850" s="9" t="s">
        <v>188</v>
      </c>
      <c r="B850" s="9" t="s">
        <v>286</v>
      </c>
      <c r="C850" s="11">
        <v>44635.822916666664</v>
      </c>
      <c r="D850" s="9" t="s">
        <v>315</v>
      </c>
      <c r="E850" s="9" t="s">
        <v>287</v>
      </c>
      <c r="F850" s="9">
        <v>1.91</v>
      </c>
      <c r="G850" s="9" t="s">
        <v>461</v>
      </c>
      <c r="H850" s="10">
        <v>0.98</v>
      </c>
    </row>
    <row r="851" spans="1:8" x14ac:dyDescent="0.25">
      <c r="A851" s="9" t="s">
        <v>188</v>
      </c>
      <c r="B851" s="9" t="s">
        <v>297</v>
      </c>
      <c r="C851" s="11">
        <v>44635.822916666664</v>
      </c>
      <c r="D851" s="9" t="s">
        <v>1135</v>
      </c>
      <c r="E851" s="9" t="s">
        <v>361</v>
      </c>
      <c r="F851" s="9">
        <v>2.4</v>
      </c>
      <c r="G851" s="9" t="s">
        <v>460</v>
      </c>
      <c r="H851" s="10">
        <v>-1.1000000000000001</v>
      </c>
    </row>
    <row r="852" spans="1:8" x14ac:dyDescent="0.25">
      <c r="A852" s="9" t="s">
        <v>289</v>
      </c>
      <c r="B852" s="9" t="s">
        <v>290</v>
      </c>
      <c r="C852" s="11">
        <v>44635.822916666664</v>
      </c>
      <c r="D852" s="9" t="s">
        <v>1014</v>
      </c>
      <c r="E852" s="9" t="s">
        <v>292</v>
      </c>
      <c r="F852" s="9">
        <v>1.95</v>
      </c>
      <c r="G852" s="9" t="s">
        <v>460</v>
      </c>
      <c r="H852" s="10">
        <v>-1.1000000000000001</v>
      </c>
    </row>
    <row r="853" spans="1:8" x14ac:dyDescent="0.25">
      <c r="A853" s="9" t="s">
        <v>188</v>
      </c>
      <c r="B853" s="9" t="s">
        <v>115</v>
      </c>
      <c r="C853" s="11">
        <v>44635.822916666664</v>
      </c>
      <c r="D853" s="9" t="s">
        <v>335</v>
      </c>
      <c r="E853" s="9" t="s">
        <v>1136</v>
      </c>
      <c r="F853" s="9">
        <v>1.76</v>
      </c>
      <c r="G853" s="9" t="s">
        <v>460</v>
      </c>
      <c r="H853" s="10">
        <v>-1.1000000000000001</v>
      </c>
    </row>
    <row r="854" spans="1:8" x14ac:dyDescent="0.25">
      <c r="A854" s="9" t="s">
        <v>188</v>
      </c>
      <c r="B854" s="9" t="s">
        <v>281</v>
      </c>
      <c r="C854" s="11">
        <v>44635.822916666664</v>
      </c>
      <c r="D854" s="9" t="s">
        <v>804</v>
      </c>
      <c r="E854" s="9" t="s">
        <v>799</v>
      </c>
      <c r="F854" s="9">
        <v>1.99</v>
      </c>
      <c r="G854" s="9" t="s">
        <v>461</v>
      </c>
      <c r="H854" s="10">
        <v>1.07</v>
      </c>
    </row>
    <row r="855" spans="1:8" x14ac:dyDescent="0.25">
      <c r="A855" s="9" t="s">
        <v>188</v>
      </c>
      <c r="B855" s="9" t="s">
        <v>115</v>
      </c>
      <c r="C855" s="11">
        <v>44635.822916666664</v>
      </c>
      <c r="D855" s="9" t="s">
        <v>1137</v>
      </c>
      <c r="E855" s="9" t="s">
        <v>648</v>
      </c>
      <c r="F855" s="9">
        <v>2.04</v>
      </c>
      <c r="G855" s="9" t="s">
        <v>460</v>
      </c>
      <c r="H855" s="10">
        <v>-1.1000000000000001</v>
      </c>
    </row>
    <row r="856" spans="1:8" x14ac:dyDescent="0.25">
      <c r="A856" s="9" t="s">
        <v>188</v>
      </c>
      <c r="B856" s="9" t="s">
        <v>115</v>
      </c>
      <c r="C856" s="11">
        <v>44635.822916666664</v>
      </c>
      <c r="D856" s="9" t="s">
        <v>637</v>
      </c>
      <c r="E856" s="9" t="s">
        <v>350</v>
      </c>
      <c r="F856" s="9">
        <v>1.71</v>
      </c>
      <c r="G856" s="9" t="s">
        <v>461</v>
      </c>
      <c r="H856" s="10">
        <v>0.76</v>
      </c>
    </row>
    <row r="857" spans="1:8" x14ac:dyDescent="0.25">
      <c r="A857" s="9" t="s">
        <v>188</v>
      </c>
      <c r="B857" s="9" t="s">
        <v>272</v>
      </c>
      <c r="C857" s="11">
        <v>44635.822916666664</v>
      </c>
      <c r="D857" s="9" t="s">
        <v>324</v>
      </c>
      <c r="E857" s="9" t="s">
        <v>655</v>
      </c>
      <c r="F857" s="9">
        <v>1.8</v>
      </c>
      <c r="G857" s="9" t="s">
        <v>460</v>
      </c>
      <c r="H857" s="10">
        <v>-1.1000000000000001</v>
      </c>
    </row>
    <row r="858" spans="1:8" x14ac:dyDescent="0.25">
      <c r="A858" s="9" t="s">
        <v>188</v>
      </c>
      <c r="B858" s="9" t="s">
        <v>286</v>
      </c>
      <c r="C858" s="11">
        <v>44635.822916666664</v>
      </c>
      <c r="D858" s="9" t="s">
        <v>814</v>
      </c>
      <c r="E858" s="9" t="s">
        <v>332</v>
      </c>
      <c r="F858" s="9">
        <v>1.58</v>
      </c>
      <c r="G858" s="9" t="s">
        <v>460</v>
      </c>
      <c r="H858" s="10">
        <v>-1.1000000000000001</v>
      </c>
    </row>
    <row r="859" spans="1:8" x14ac:dyDescent="0.25">
      <c r="A859" s="9" t="s">
        <v>188</v>
      </c>
      <c r="B859" s="9" t="s">
        <v>281</v>
      </c>
      <c r="C859" s="11">
        <v>44635.822916666664</v>
      </c>
      <c r="D859" s="9" t="s">
        <v>312</v>
      </c>
      <c r="E859" s="9" t="s">
        <v>294</v>
      </c>
      <c r="F859" s="9">
        <v>1.76</v>
      </c>
      <c r="G859" s="9" t="s">
        <v>461</v>
      </c>
      <c r="H859" s="10">
        <v>0.82</v>
      </c>
    </row>
    <row r="860" spans="1:8" x14ac:dyDescent="0.25">
      <c r="A860" s="9" t="s">
        <v>114</v>
      </c>
      <c r="B860" s="9" t="s">
        <v>115</v>
      </c>
      <c r="C860" s="11">
        <v>44635.822916666664</v>
      </c>
      <c r="D860" s="9" t="s">
        <v>117</v>
      </c>
      <c r="E860" s="9" t="s">
        <v>1077</v>
      </c>
      <c r="F860" s="9">
        <v>1.63</v>
      </c>
      <c r="G860" s="9" t="s">
        <v>460</v>
      </c>
      <c r="H860" s="10">
        <v>-1.1000000000000001</v>
      </c>
    </row>
    <row r="861" spans="1:8" x14ac:dyDescent="0.25">
      <c r="A861" s="9" t="s">
        <v>188</v>
      </c>
      <c r="B861" s="9" t="s">
        <v>286</v>
      </c>
      <c r="C861" s="11">
        <v>44635.822916666664</v>
      </c>
      <c r="D861" s="9" t="s">
        <v>1138</v>
      </c>
      <c r="E861" s="9" t="s">
        <v>1009</v>
      </c>
      <c r="F861" s="9">
        <v>2.12</v>
      </c>
      <c r="G861" s="9" t="s">
        <v>460</v>
      </c>
      <c r="H861" s="10">
        <v>-1.1000000000000001</v>
      </c>
    </row>
    <row r="862" spans="1:8" x14ac:dyDescent="0.25">
      <c r="A862" s="9" t="s">
        <v>188</v>
      </c>
      <c r="B862" s="9" t="s">
        <v>272</v>
      </c>
      <c r="C862" s="11">
        <v>44635.822916666664</v>
      </c>
      <c r="D862" s="9" t="s">
        <v>1139</v>
      </c>
      <c r="E862" s="9" t="s">
        <v>1140</v>
      </c>
      <c r="F862" s="9">
        <v>1.84</v>
      </c>
      <c r="G862" s="9" t="s">
        <v>461</v>
      </c>
      <c r="H862" s="10">
        <v>0.9</v>
      </c>
    </row>
    <row r="863" spans="1:8" x14ac:dyDescent="0.25">
      <c r="A863" s="9" t="s">
        <v>188</v>
      </c>
      <c r="B863" s="9" t="s">
        <v>115</v>
      </c>
      <c r="C863" s="11">
        <v>44635.822916666664</v>
      </c>
      <c r="D863" s="9" t="s">
        <v>305</v>
      </c>
      <c r="E863" s="9" t="s">
        <v>1141</v>
      </c>
      <c r="F863" s="9">
        <v>1.67</v>
      </c>
      <c r="G863" s="9" t="s">
        <v>461</v>
      </c>
      <c r="H863" s="10">
        <v>0.73</v>
      </c>
    </row>
    <row r="864" spans="1:8" x14ac:dyDescent="0.25">
      <c r="A864" s="9" t="s">
        <v>188</v>
      </c>
      <c r="B864" s="9" t="s">
        <v>286</v>
      </c>
      <c r="C864" s="11">
        <v>44635.822916666664</v>
      </c>
      <c r="D864" s="9" t="s">
        <v>796</v>
      </c>
      <c r="E864" s="9" t="s">
        <v>783</v>
      </c>
      <c r="F864" s="9">
        <v>1.73</v>
      </c>
      <c r="G864" s="9" t="s">
        <v>461</v>
      </c>
      <c r="H864" s="10">
        <v>0.78</v>
      </c>
    </row>
    <row r="865" spans="1:8" x14ac:dyDescent="0.25">
      <c r="A865" s="9" t="s">
        <v>188</v>
      </c>
      <c r="B865" s="9" t="s">
        <v>269</v>
      </c>
      <c r="C865" s="11">
        <v>44635.822916666664</v>
      </c>
      <c r="D865" s="9" t="s">
        <v>1008</v>
      </c>
      <c r="E865" s="9" t="s">
        <v>331</v>
      </c>
      <c r="F865" s="9">
        <v>1.58</v>
      </c>
      <c r="G865" s="9" t="s">
        <v>460</v>
      </c>
      <c r="H865" s="10">
        <v>-1.1000000000000001</v>
      </c>
    </row>
    <row r="866" spans="1:8" x14ac:dyDescent="0.25">
      <c r="A866" s="9" t="s">
        <v>188</v>
      </c>
      <c r="B866" s="9" t="s">
        <v>115</v>
      </c>
      <c r="C866" s="11">
        <v>44635.822916666664</v>
      </c>
      <c r="D866" s="9" t="s">
        <v>304</v>
      </c>
      <c r="E866" s="9" t="s">
        <v>280</v>
      </c>
      <c r="F866" s="9">
        <v>1.72</v>
      </c>
      <c r="G866" s="9" t="s">
        <v>460</v>
      </c>
      <c r="H866" s="10">
        <v>-1.1000000000000001</v>
      </c>
    </row>
    <row r="867" spans="1:8" x14ac:dyDescent="0.25">
      <c r="A867" s="9" t="s">
        <v>188</v>
      </c>
      <c r="B867" s="9" t="s">
        <v>281</v>
      </c>
      <c r="C867" s="11">
        <v>44635.822916666664</v>
      </c>
      <c r="D867" s="9" t="s">
        <v>1011</v>
      </c>
      <c r="E867" s="9" t="s">
        <v>784</v>
      </c>
      <c r="F867" s="9">
        <v>2.1800000000000002</v>
      </c>
      <c r="G867" s="9" t="s">
        <v>460</v>
      </c>
      <c r="H867" s="10">
        <v>-1.1000000000000001</v>
      </c>
    </row>
    <row r="868" spans="1:8" x14ac:dyDescent="0.25">
      <c r="A868" s="9" t="s">
        <v>188</v>
      </c>
      <c r="B868" s="9" t="s">
        <v>115</v>
      </c>
      <c r="C868" s="11">
        <v>44635.822916666664</v>
      </c>
      <c r="D868" s="9" t="s">
        <v>349</v>
      </c>
      <c r="E868" s="9" t="s">
        <v>807</v>
      </c>
      <c r="F868" s="9">
        <v>1.89</v>
      </c>
      <c r="G868" s="9" t="s">
        <v>460</v>
      </c>
      <c r="H868" s="10">
        <v>-1.1000000000000001</v>
      </c>
    </row>
    <row r="869" spans="1:8" x14ac:dyDescent="0.25">
      <c r="A869" s="9" t="s">
        <v>188</v>
      </c>
      <c r="B869" s="9" t="s">
        <v>281</v>
      </c>
      <c r="C869" s="11">
        <v>44635.822916666664</v>
      </c>
      <c r="D869" s="9" t="s">
        <v>1142</v>
      </c>
      <c r="E869" s="9" t="s">
        <v>1143</v>
      </c>
      <c r="F869" s="9">
        <v>1.84</v>
      </c>
      <c r="G869" s="9" t="s">
        <v>461</v>
      </c>
      <c r="H869" s="10">
        <v>0.9</v>
      </c>
    </row>
    <row r="870" spans="1:8" x14ac:dyDescent="0.25">
      <c r="A870" s="9" t="s">
        <v>188</v>
      </c>
      <c r="B870" s="9" t="s">
        <v>269</v>
      </c>
      <c r="C870" s="11">
        <v>44635.822916666664</v>
      </c>
      <c r="D870" s="9" t="s">
        <v>1144</v>
      </c>
      <c r="E870" s="9" t="s">
        <v>271</v>
      </c>
      <c r="F870" s="9">
        <v>1.86</v>
      </c>
      <c r="G870" s="9" t="s">
        <v>461</v>
      </c>
      <c r="H870" s="10">
        <v>0.93</v>
      </c>
    </row>
    <row r="871" spans="1:8" x14ac:dyDescent="0.25">
      <c r="A871" s="9" t="s">
        <v>188</v>
      </c>
      <c r="B871" s="9" t="s">
        <v>272</v>
      </c>
      <c r="C871" s="11">
        <v>44635.822916666664</v>
      </c>
      <c r="D871" s="9" t="s">
        <v>347</v>
      </c>
      <c r="E871" s="9" t="s">
        <v>341</v>
      </c>
      <c r="F871" s="9">
        <v>1.68</v>
      </c>
      <c r="G871" s="9" t="s">
        <v>460</v>
      </c>
      <c r="H871" s="10">
        <v>-1.1000000000000001</v>
      </c>
    </row>
    <row r="872" spans="1:8" x14ac:dyDescent="0.25">
      <c r="A872" s="9" t="s">
        <v>188</v>
      </c>
      <c r="B872" s="9" t="s">
        <v>115</v>
      </c>
      <c r="C872" s="11">
        <v>44635.822916666664</v>
      </c>
      <c r="D872" s="9" t="s">
        <v>785</v>
      </c>
      <c r="E872" s="9" t="s">
        <v>334</v>
      </c>
      <c r="F872" s="9">
        <v>1.75</v>
      </c>
      <c r="G872" s="9" t="s">
        <v>461</v>
      </c>
      <c r="H872" s="10">
        <v>0.81</v>
      </c>
    </row>
    <row r="873" spans="1:8" x14ac:dyDescent="0.25">
      <c r="A873" s="9" t="s">
        <v>188</v>
      </c>
      <c r="B873" s="9" t="s">
        <v>269</v>
      </c>
      <c r="C873" s="11">
        <v>44635.833333333336</v>
      </c>
      <c r="D873" s="9" t="s">
        <v>620</v>
      </c>
      <c r="E873" s="9" t="s">
        <v>1145</v>
      </c>
      <c r="F873" s="9">
        <v>1.91</v>
      </c>
      <c r="G873" s="9" t="s">
        <v>461</v>
      </c>
      <c r="H873" s="10">
        <v>0.98</v>
      </c>
    </row>
    <row r="874" spans="1:8" x14ac:dyDescent="0.25">
      <c r="A874" s="9" t="s">
        <v>126</v>
      </c>
      <c r="B874" s="9" t="s">
        <v>656</v>
      </c>
      <c r="C874" s="11">
        <v>44635.958333333336</v>
      </c>
      <c r="D874" s="9" t="s">
        <v>684</v>
      </c>
      <c r="E874" s="9" t="s">
        <v>689</v>
      </c>
      <c r="F874" s="9">
        <v>1.58</v>
      </c>
      <c r="G874" s="9" t="s">
        <v>461</v>
      </c>
      <c r="H874" s="10">
        <v>0.63</v>
      </c>
    </row>
    <row r="875" spans="1:8" x14ac:dyDescent="0.25">
      <c r="A875" t="s">
        <v>44</v>
      </c>
      <c r="B875" t="s">
        <v>38</v>
      </c>
      <c r="C875" s="1">
        <v>44636.541666666664</v>
      </c>
      <c r="D875" t="s">
        <v>994</v>
      </c>
      <c r="E875" t="s">
        <v>46</v>
      </c>
      <c r="F875" s="9">
        <v>1.61</v>
      </c>
      <c r="G875" s="9" t="s">
        <v>460</v>
      </c>
      <c r="H875" s="10">
        <v>-1.1000000000000001</v>
      </c>
    </row>
    <row r="876" spans="1:8" x14ac:dyDescent="0.25">
      <c r="A876" t="s">
        <v>41</v>
      </c>
      <c r="B876" t="s">
        <v>38</v>
      </c>
      <c r="C876" s="1">
        <v>44636.625</v>
      </c>
      <c r="D876" t="s">
        <v>1146</v>
      </c>
      <c r="E876" t="s">
        <v>1147</v>
      </c>
      <c r="F876" s="9">
        <v>1.52</v>
      </c>
      <c r="G876" s="9" t="s">
        <v>461</v>
      </c>
      <c r="H876" s="10">
        <v>0.56000000000000005</v>
      </c>
    </row>
    <row r="877" spans="1:8" x14ac:dyDescent="0.25">
      <c r="A877" t="s">
        <v>202</v>
      </c>
      <c r="B877" t="s">
        <v>203</v>
      </c>
      <c r="C877" s="1">
        <v>44636.729166666664</v>
      </c>
      <c r="D877" t="s">
        <v>369</v>
      </c>
      <c r="E877" t="s">
        <v>1148</v>
      </c>
      <c r="F877" s="9">
        <v>1.7</v>
      </c>
      <c r="G877" s="9" t="s">
        <v>461</v>
      </c>
      <c r="H877" s="10">
        <v>0.75</v>
      </c>
    </row>
    <row r="878" spans="1:8" x14ac:dyDescent="0.25">
      <c r="A878" t="s">
        <v>371</v>
      </c>
      <c r="B878" t="s">
        <v>574</v>
      </c>
      <c r="C878" s="1">
        <v>44636.739583333336</v>
      </c>
      <c r="D878" t="s">
        <v>576</v>
      </c>
      <c r="E878" t="s">
        <v>1049</v>
      </c>
      <c r="F878" s="9">
        <v>2.16</v>
      </c>
      <c r="G878" s="9" t="s">
        <v>461</v>
      </c>
      <c r="H878" s="10">
        <v>1.25</v>
      </c>
    </row>
    <row r="879" spans="1:8" x14ac:dyDescent="0.25">
      <c r="A879" t="s">
        <v>64</v>
      </c>
      <c r="B879" t="s">
        <v>86</v>
      </c>
      <c r="C879" s="1">
        <v>44636.75</v>
      </c>
      <c r="D879" t="s">
        <v>998</v>
      </c>
      <c r="E879" t="s">
        <v>237</v>
      </c>
      <c r="F879" s="9">
        <v>1.77</v>
      </c>
      <c r="G879" s="9" t="s">
        <v>461</v>
      </c>
      <c r="H879" s="10">
        <v>0.83</v>
      </c>
    </row>
    <row r="880" spans="1:8" x14ac:dyDescent="0.25">
      <c r="A880" t="s">
        <v>64</v>
      </c>
      <c r="B880" t="s">
        <v>213</v>
      </c>
      <c r="C880" s="1">
        <v>44636.770833333336</v>
      </c>
      <c r="D880" t="s">
        <v>757</v>
      </c>
      <c r="E880" t="s">
        <v>215</v>
      </c>
      <c r="F880" s="9">
        <v>2.2400000000000002</v>
      </c>
      <c r="G880" s="9" t="s">
        <v>460</v>
      </c>
      <c r="H880" s="10">
        <v>-1.1000000000000001</v>
      </c>
    </row>
    <row r="881" spans="1:8" x14ac:dyDescent="0.25">
      <c r="A881" t="s">
        <v>64</v>
      </c>
      <c r="B881" t="s">
        <v>213</v>
      </c>
      <c r="C881" s="1">
        <v>44636.770833333336</v>
      </c>
      <c r="D881" t="s">
        <v>1149</v>
      </c>
      <c r="E881" t="s">
        <v>1024</v>
      </c>
      <c r="F881" s="9">
        <v>2.2000000000000002</v>
      </c>
      <c r="G881" s="9" t="s">
        <v>461</v>
      </c>
      <c r="H881" s="10">
        <v>1.32</v>
      </c>
    </row>
    <row r="882" spans="1:8" x14ac:dyDescent="0.25">
      <c r="A882" t="s">
        <v>188</v>
      </c>
      <c r="B882" t="s">
        <v>269</v>
      </c>
      <c r="C882" s="1">
        <v>44636.822916666664</v>
      </c>
      <c r="D882" t="s">
        <v>1150</v>
      </c>
      <c r="E882" t="s">
        <v>285</v>
      </c>
      <c r="F882" s="9">
        <v>1.76</v>
      </c>
      <c r="G882" s="9" t="s">
        <v>461</v>
      </c>
      <c r="H882" s="10">
        <v>0.82</v>
      </c>
    </row>
    <row r="883" spans="1:8" x14ac:dyDescent="0.25">
      <c r="A883" t="s">
        <v>188</v>
      </c>
      <c r="B883" t="s">
        <v>269</v>
      </c>
      <c r="C883" s="1">
        <v>44636.822916666664</v>
      </c>
      <c r="D883" t="s">
        <v>326</v>
      </c>
      <c r="E883" t="s">
        <v>358</v>
      </c>
      <c r="F883" s="9">
        <v>1.86</v>
      </c>
      <c r="G883" s="9" t="s">
        <v>461</v>
      </c>
      <c r="H883" s="10">
        <v>0.93</v>
      </c>
    </row>
    <row r="884" spans="1:8" x14ac:dyDescent="0.25">
      <c r="A884" t="s">
        <v>188</v>
      </c>
      <c r="B884" t="s">
        <v>269</v>
      </c>
      <c r="C884" s="1">
        <v>44636.822916666664</v>
      </c>
      <c r="D884" t="s">
        <v>357</v>
      </c>
      <c r="E884" t="s">
        <v>621</v>
      </c>
      <c r="F884" s="9">
        <v>1.75</v>
      </c>
      <c r="G884" s="9" t="s">
        <v>460</v>
      </c>
      <c r="H884" s="10">
        <v>-1.1000000000000001</v>
      </c>
    </row>
    <row r="885" spans="1:8" x14ac:dyDescent="0.25">
      <c r="A885" t="s">
        <v>188</v>
      </c>
      <c r="B885" t="s">
        <v>269</v>
      </c>
      <c r="C885" s="1">
        <v>44636.822916666664</v>
      </c>
      <c r="D885" t="s">
        <v>798</v>
      </c>
      <c r="E885" t="s">
        <v>276</v>
      </c>
      <c r="F885" s="9">
        <v>1.62</v>
      </c>
      <c r="G885" s="9" t="s">
        <v>460</v>
      </c>
      <c r="H885" s="10">
        <v>-1.1000000000000001</v>
      </c>
    </row>
    <row r="886" spans="1:8" x14ac:dyDescent="0.25">
      <c r="A886" t="s">
        <v>188</v>
      </c>
      <c r="B886" t="s">
        <v>269</v>
      </c>
      <c r="C886" s="1">
        <v>44636.822916666664</v>
      </c>
      <c r="D886" t="s">
        <v>330</v>
      </c>
      <c r="E886" t="s">
        <v>327</v>
      </c>
      <c r="F886" s="9">
        <v>1.57</v>
      </c>
      <c r="G886" s="9" t="s">
        <v>460</v>
      </c>
      <c r="H886" s="10">
        <v>-1.1000000000000001</v>
      </c>
    </row>
    <row r="887" spans="1:8" x14ac:dyDescent="0.25">
      <c r="A887" t="s">
        <v>118</v>
      </c>
      <c r="B887" t="s">
        <v>530</v>
      </c>
      <c r="C887" s="1">
        <v>44636.833333333336</v>
      </c>
      <c r="D887" t="s">
        <v>872</v>
      </c>
      <c r="E887" t="s">
        <v>878</v>
      </c>
      <c r="F887" s="9">
        <v>1.53</v>
      </c>
      <c r="G887" s="9" t="s">
        <v>460</v>
      </c>
      <c r="H887" s="10">
        <v>-1.1000000000000001</v>
      </c>
    </row>
    <row r="888" spans="1:8" x14ac:dyDescent="0.25">
      <c r="A888" t="s">
        <v>1151</v>
      </c>
      <c r="B888" t="s">
        <v>1152</v>
      </c>
      <c r="C888" s="1">
        <v>44636.961805555555</v>
      </c>
      <c r="D888" t="s">
        <v>1153</v>
      </c>
      <c r="E888" t="s">
        <v>1154</v>
      </c>
      <c r="F888" s="9">
        <v>1.53</v>
      </c>
      <c r="G888" s="9" t="s">
        <v>461</v>
      </c>
      <c r="H888" s="10">
        <v>0.56999999999999995</v>
      </c>
    </row>
    <row r="889" spans="1:8" x14ac:dyDescent="0.25">
      <c r="A889" t="s">
        <v>706</v>
      </c>
      <c r="B889" t="s">
        <v>38</v>
      </c>
      <c r="C889" s="1">
        <v>44637.590277777781</v>
      </c>
      <c r="D889" t="s">
        <v>770</v>
      </c>
      <c r="E889" t="s">
        <v>708</v>
      </c>
      <c r="F889" s="9">
        <v>1.74</v>
      </c>
      <c r="G889" s="9" t="s">
        <v>461</v>
      </c>
      <c r="H889" s="10">
        <v>0.79</v>
      </c>
    </row>
    <row r="890" spans="1:8" x14ac:dyDescent="0.25">
      <c r="A890" t="s">
        <v>44</v>
      </c>
      <c r="B890" t="s">
        <v>38</v>
      </c>
      <c r="C890" s="1">
        <v>44637.645833333336</v>
      </c>
      <c r="D890" t="s">
        <v>1155</v>
      </c>
      <c r="E890" t="s">
        <v>1156</v>
      </c>
      <c r="F890" s="9">
        <v>1.52</v>
      </c>
      <c r="G890" s="9" t="s">
        <v>461</v>
      </c>
      <c r="H890" s="10">
        <v>0.56000000000000005</v>
      </c>
    </row>
    <row r="891" spans="1:8" x14ac:dyDescent="0.25">
      <c r="A891" t="s">
        <v>9</v>
      </c>
      <c r="B891" t="s">
        <v>10</v>
      </c>
      <c r="C891" s="1">
        <v>44637.708333333336</v>
      </c>
      <c r="D891" t="s">
        <v>702</v>
      </c>
      <c r="E891" t="s">
        <v>11</v>
      </c>
      <c r="F891" s="9">
        <v>1.8</v>
      </c>
      <c r="G891" s="9" t="s">
        <v>461</v>
      </c>
      <c r="H891" s="10">
        <v>0.86</v>
      </c>
    </row>
    <row r="892" spans="1:8" x14ac:dyDescent="0.25">
      <c r="A892" t="s">
        <v>188</v>
      </c>
      <c r="B892" t="s">
        <v>38</v>
      </c>
      <c r="C892" s="1">
        <v>44637.822916666664</v>
      </c>
      <c r="D892" t="s">
        <v>1157</v>
      </c>
      <c r="E892" t="s">
        <v>339</v>
      </c>
      <c r="F892" s="9">
        <v>1.78</v>
      </c>
      <c r="G892" s="9" t="s">
        <v>461</v>
      </c>
      <c r="H892" s="10">
        <v>0.84</v>
      </c>
    </row>
    <row r="893" spans="1:8" x14ac:dyDescent="0.25">
      <c r="A893" t="s">
        <v>126</v>
      </c>
      <c r="B893" t="s">
        <v>656</v>
      </c>
      <c r="C893" s="1">
        <v>44637.958333333336</v>
      </c>
      <c r="D893" t="s">
        <v>1028</v>
      </c>
      <c r="E893" t="s">
        <v>683</v>
      </c>
      <c r="F893" s="9">
        <v>1.6</v>
      </c>
      <c r="G893" s="9" t="s">
        <v>461</v>
      </c>
      <c r="H893" s="10">
        <v>0.65</v>
      </c>
    </row>
    <row r="894" spans="1:8" x14ac:dyDescent="0.25">
      <c r="A894" t="s">
        <v>507</v>
      </c>
      <c r="B894" t="s">
        <v>38</v>
      </c>
      <c r="C894" s="1">
        <v>44638.541666666664</v>
      </c>
      <c r="D894" t="s">
        <v>589</v>
      </c>
      <c r="E894" t="s">
        <v>508</v>
      </c>
      <c r="F894" s="9">
        <v>1.58</v>
      </c>
      <c r="G894" s="9" t="s">
        <v>461</v>
      </c>
      <c r="H894" s="10">
        <v>0.63</v>
      </c>
    </row>
    <row r="895" spans="1:8" x14ac:dyDescent="0.25">
      <c r="A895" t="s">
        <v>9</v>
      </c>
      <c r="B895" t="s">
        <v>10</v>
      </c>
      <c r="C895" s="1">
        <v>44638.541666666664</v>
      </c>
      <c r="D895" t="s">
        <v>22</v>
      </c>
      <c r="E895" t="s">
        <v>593</v>
      </c>
      <c r="F895" s="9">
        <v>1.64</v>
      </c>
      <c r="G895" s="9" t="s">
        <v>460</v>
      </c>
      <c r="H895" s="10">
        <v>-1.1000000000000001</v>
      </c>
    </row>
    <row r="896" spans="1:8" x14ac:dyDescent="0.25">
      <c r="A896" t="s">
        <v>9</v>
      </c>
      <c r="B896" t="s">
        <v>10</v>
      </c>
      <c r="C896" s="1">
        <v>44638.541666666664</v>
      </c>
      <c r="D896" t="s">
        <v>14</v>
      </c>
      <c r="E896" t="s">
        <v>597</v>
      </c>
      <c r="F896" s="9">
        <v>1.53</v>
      </c>
      <c r="G896" s="9" t="s">
        <v>460</v>
      </c>
      <c r="H896" s="10">
        <v>-1.1000000000000001</v>
      </c>
    </row>
    <row r="897" spans="1:8" x14ac:dyDescent="0.25">
      <c r="A897" t="s">
        <v>9</v>
      </c>
      <c r="B897" t="s">
        <v>10</v>
      </c>
      <c r="C897" s="1">
        <v>44638.541666666664</v>
      </c>
      <c r="D897" t="s">
        <v>12</v>
      </c>
      <c r="E897" t="s">
        <v>554</v>
      </c>
      <c r="F897" s="9">
        <v>1.54</v>
      </c>
      <c r="G897" s="9" t="s">
        <v>461</v>
      </c>
      <c r="H897" s="10">
        <v>0.57999999999999996</v>
      </c>
    </row>
    <row r="898" spans="1:8" x14ac:dyDescent="0.25">
      <c r="A898" t="s">
        <v>9</v>
      </c>
      <c r="B898" t="s">
        <v>10</v>
      </c>
      <c r="C898" s="1">
        <v>44638.541666666664</v>
      </c>
      <c r="D898" t="s">
        <v>555</v>
      </c>
      <c r="E898" t="s">
        <v>703</v>
      </c>
      <c r="F898" s="9">
        <v>1.7</v>
      </c>
      <c r="G898" s="9" t="s">
        <v>460</v>
      </c>
      <c r="H898" s="10">
        <v>-1.1000000000000001</v>
      </c>
    </row>
    <row r="899" spans="1:8" x14ac:dyDescent="0.25">
      <c r="A899" t="s">
        <v>9</v>
      </c>
      <c r="B899" t="s">
        <v>10</v>
      </c>
      <c r="C899" s="1">
        <v>44638.541666666664</v>
      </c>
      <c r="D899" t="s">
        <v>15</v>
      </c>
      <c r="E899" t="s">
        <v>13</v>
      </c>
      <c r="F899" s="9">
        <v>1.65</v>
      </c>
      <c r="G899" s="9" t="s">
        <v>461</v>
      </c>
      <c r="H899" s="10">
        <v>0.71</v>
      </c>
    </row>
    <row r="900" spans="1:8" x14ac:dyDescent="0.25">
      <c r="A900" t="s">
        <v>149</v>
      </c>
      <c r="B900" t="s">
        <v>157</v>
      </c>
      <c r="C900" s="1">
        <v>44638.583333333336</v>
      </c>
      <c r="D900" t="s">
        <v>524</v>
      </c>
      <c r="E900" t="s">
        <v>711</v>
      </c>
      <c r="F900" s="9">
        <v>1.81</v>
      </c>
      <c r="G900" s="9" t="s">
        <v>461</v>
      </c>
      <c r="H900" s="10">
        <v>0.87</v>
      </c>
    </row>
    <row r="901" spans="1:8" x14ac:dyDescent="0.25">
      <c r="A901" t="s">
        <v>23</v>
      </c>
      <c r="B901" t="s">
        <v>24</v>
      </c>
      <c r="C901" s="1">
        <v>44638.645833333336</v>
      </c>
      <c r="D901" t="s">
        <v>987</v>
      </c>
      <c r="E901" t="s">
        <v>25</v>
      </c>
      <c r="F901" s="9">
        <v>1.57</v>
      </c>
      <c r="G901" s="9" t="s">
        <v>460</v>
      </c>
      <c r="H901" s="10">
        <v>-1.1000000000000001</v>
      </c>
    </row>
    <row r="902" spans="1:8" x14ac:dyDescent="0.25">
      <c r="A902" t="s">
        <v>507</v>
      </c>
      <c r="B902" t="s">
        <v>38</v>
      </c>
      <c r="C902" s="1">
        <v>44638.650694444441</v>
      </c>
      <c r="D902" t="s">
        <v>815</v>
      </c>
      <c r="E902" t="s">
        <v>509</v>
      </c>
      <c r="F902" s="9">
        <v>1.84</v>
      </c>
      <c r="G902" s="9" t="s">
        <v>460</v>
      </c>
      <c r="H902" s="10">
        <v>-1.1000000000000001</v>
      </c>
    </row>
    <row r="903" spans="1:8" x14ac:dyDescent="0.25">
      <c r="A903" t="s">
        <v>55</v>
      </c>
      <c r="B903" t="s">
        <v>56</v>
      </c>
      <c r="C903" s="1">
        <v>44638.6875</v>
      </c>
      <c r="D903" t="s">
        <v>479</v>
      </c>
      <c r="E903" t="s">
        <v>962</v>
      </c>
      <c r="F903" s="9">
        <v>1.81</v>
      </c>
      <c r="G903" s="9" t="s">
        <v>460</v>
      </c>
      <c r="H903" s="10">
        <v>-1.1000000000000001</v>
      </c>
    </row>
    <row r="904" spans="1:8" x14ac:dyDescent="0.25">
      <c r="A904" t="s">
        <v>184</v>
      </c>
      <c r="B904" t="s">
        <v>490</v>
      </c>
      <c r="C904" s="1">
        <v>44638.708333333336</v>
      </c>
      <c r="D904" t="s">
        <v>1111</v>
      </c>
      <c r="E904" t="s">
        <v>492</v>
      </c>
      <c r="F904" s="9">
        <v>1.92</v>
      </c>
      <c r="G904" s="9" t="s">
        <v>461</v>
      </c>
      <c r="H904" s="10">
        <v>0.99</v>
      </c>
    </row>
    <row r="905" spans="1:8" x14ac:dyDescent="0.25">
      <c r="A905" t="s">
        <v>104</v>
      </c>
      <c r="B905" t="s">
        <v>111</v>
      </c>
      <c r="C905" s="1">
        <v>44638.708333333336</v>
      </c>
      <c r="D905" t="s">
        <v>596</v>
      </c>
      <c r="E905" t="s">
        <v>172</v>
      </c>
      <c r="F905" s="9">
        <v>1.66</v>
      </c>
      <c r="G905" s="9" t="s">
        <v>461</v>
      </c>
      <c r="H905" s="10">
        <v>0.72</v>
      </c>
    </row>
    <row r="906" spans="1:8" x14ac:dyDescent="0.25">
      <c r="A906" t="s">
        <v>104</v>
      </c>
      <c r="B906" t="s">
        <v>105</v>
      </c>
      <c r="C906" s="1">
        <v>44638.708333333336</v>
      </c>
      <c r="D906" t="s">
        <v>827</v>
      </c>
      <c r="E906" t="s">
        <v>772</v>
      </c>
      <c r="F906" s="9">
        <v>1.66</v>
      </c>
      <c r="G906" s="9" t="s">
        <v>460</v>
      </c>
      <c r="H906" s="10">
        <v>-1.1000000000000001</v>
      </c>
    </row>
    <row r="907" spans="1:8" x14ac:dyDescent="0.25">
      <c r="A907" t="s">
        <v>17</v>
      </c>
      <c r="B907" t="s">
        <v>18</v>
      </c>
      <c r="C907" s="1">
        <v>44638.708333333336</v>
      </c>
      <c r="D907" t="s">
        <v>210</v>
      </c>
      <c r="E907" t="s">
        <v>627</v>
      </c>
      <c r="F907" s="9">
        <v>2.04</v>
      </c>
      <c r="G907" s="9" t="s">
        <v>460</v>
      </c>
      <c r="H907" s="10">
        <v>-1.1000000000000001</v>
      </c>
    </row>
    <row r="908" spans="1:8" x14ac:dyDescent="0.25">
      <c r="A908" t="s">
        <v>149</v>
      </c>
      <c r="B908" t="s">
        <v>244</v>
      </c>
      <c r="C908" s="1">
        <v>44638.708333333336</v>
      </c>
      <c r="D908" t="s">
        <v>246</v>
      </c>
      <c r="E908" t="s">
        <v>1093</v>
      </c>
      <c r="F908" s="9">
        <v>2</v>
      </c>
      <c r="G908" s="9" t="s">
        <v>460</v>
      </c>
      <c r="H908" s="10">
        <v>-1.1000000000000001</v>
      </c>
    </row>
    <row r="909" spans="1:8" x14ac:dyDescent="0.25">
      <c r="A909" t="s">
        <v>100</v>
      </c>
      <c r="B909" t="s">
        <v>101</v>
      </c>
      <c r="C909" s="1">
        <v>44638.729166666664</v>
      </c>
      <c r="D909" t="s">
        <v>766</v>
      </c>
      <c r="E909" t="s">
        <v>716</v>
      </c>
      <c r="F909" s="9">
        <v>2.1</v>
      </c>
      <c r="G909" s="9" t="s">
        <v>461</v>
      </c>
      <c r="H909" s="10">
        <v>1.19</v>
      </c>
    </row>
    <row r="910" spans="1:8" x14ac:dyDescent="0.25">
      <c r="A910" t="s">
        <v>70</v>
      </c>
      <c r="B910" t="s">
        <v>71</v>
      </c>
      <c r="C910" s="1">
        <v>44638.729166666664</v>
      </c>
      <c r="D910" t="s">
        <v>916</v>
      </c>
      <c r="E910" t="s">
        <v>1160</v>
      </c>
      <c r="F910" s="9">
        <v>2.16</v>
      </c>
      <c r="G910" s="9" t="s">
        <v>460</v>
      </c>
      <c r="H910" s="10">
        <v>-1.1000000000000001</v>
      </c>
    </row>
    <row r="911" spans="1:8" x14ac:dyDescent="0.25">
      <c r="A911" t="s">
        <v>64</v>
      </c>
      <c r="B911" t="s">
        <v>65</v>
      </c>
      <c r="C911" s="1">
        <v>44638.729166666664</v>
      </c>
      <c r="D911" t="s">
        <v>901</v>
      </c>
      <c r="E911" t="s">
        <v>1161</v>
      </c>
      <c r="F911" s="9">
        <v>2.3199999999999998</v>
      </c>
      <c r="G911" s="9" t="s">
        <v>460</v>
      </c>
      <c r="H911" s="10">
        <v>-1.1000000000000001</v>
      </c>
    </row>
    <row r="912" spans="1:8" x14ac:dyDescent="0.25">
      <c r="A912" t="s">
        <v>77</v>
      </c>
      <c r="B912" t="s">
        <v>78</v>
      </c>
      <c r="C912" s="1">
        <v>44638.75</v>
      </c>
      <c r="D912" t="s">
        <v>616</v>
      </c>
      <c r="E912" t="s">
        <v>720</v>
      </c>
      <c r="F912" s="9">
        <v>1.74</v>
      </c>
      <c r="G912" s="9" t="s">
        <v>460</v>
      </c>
      <c r="H912" s="10">
        <v>-1.1000000000000001</v>
      </c>
    </row>
    <row r="913" spans="1:8" x14ac:dyDescent="0.25">
      <c r="A913" t="s">
        <v>77</v>
      </c>
      <c r="B913" t="s">
        <v>78</v>
      </c>
      <c r="C913" s="1">
        <v>44638.75</v>
      </c>
      <c r="D913" t="s">
        <v>498</v>
      </c>
      <c r="E913" t="s">
        <v>85</v>
      </c>
      <c r="F913" s="9">
        <v>1.62</v>
      </c>
      <c r="G913" s="9" t="s">
        <v>461</v>
      </c>
      <c r="H913" s="10">
        <v>0.67</v>
      </c>
    </row>
    <row r="914" spans="1:8" x14ac:dyDescent="0.25">
      <c r="A914" t="s">
        <v>77</v>
      </c>
      <c r="B914" t="s">
        <v>78</v>
      </c>
      <c r="C914" s="1">
        <v>44638.75</v>
      </c>
      <c r="D914" t="s">
        <v>719</v>
      </c>
      <c r="E914" t="s">
        <v>837</v>
      </c>
      <c r="F914" s="9">
        <v>1.74</v>
      </c>
      <c r="G914" s="9" t="s">
        <v>460</v>
      </c>
      <c r="H914" s="10">
        <v>-1.1000000000000001</v>
      </c>
    </row>
    <row r="915" spans="1:8" x14ac:dyDescent="0.25">
      <c r="A915" t="s">
        <v>64</v>
      </c>
      <c r="B915" t="s">
        <v>86</v>
      </c>
      <c r="C915" s="1">
        <v>44638.75</v>
      </c>
      <c r="D915" t="s">
        <v>764</v>
      </c>
      <c r="E915" t="s">
        <v>87</v>
      </c>
      <c r="F915" s="9">
        <v>1.89</v>
      </c>
      <c r="G915" s="9" t="s">
        <v>461</v>
      </c>
      <c r="H915" s="10">
        <v>0.96</v>
      </c>
    </row>
    <row r="916" spans="1:8" x14ac:dyDescent="0.25">
      <c r="A916" t="s">
        <v>64</v>
      </c>
      <c r="B916" t="s">
        <v>81</v>
      </c>
      <c r="C916" s="1">
        <v>44638.75</v>
      </c>
      <c r="D916" t="s">
        <v>672</v>
      </c>
      <c r="E916" t="s">
        <v>1162</v>
      </c>
      <c r="F916" s="9">
        <v>2.96</v>
      </c>
      <c r="G916" s="9" t="s">
        <v>460</v>
      </c>
      <c r="H916" s="10">
        <v>-1.1000000000000001</v>
      </c>
    </row>
    <row r="917" spans="1:8" x14ac:dyDescent="0.25">
      <c r="A917" t="s">
        <v>64</v>
      </c>
      <c r="B917" t="s">
        <v>81</v>
      </c>
      <c r="C917" s="1">
        <v>44638.75</v>
      </c>
      <c r="D917" t="s">
        <v>753</v>
      </c>
      <c r="E917" t="s">
        <v>82</v>
      </c>
      <c r="F917" s="9">
        <v>2.02</v>
      </c>
      <c r="G917" s="9" t="s">
        <v>461</v>
      </c>
      <c r="H917" s="10">
        <v>1.1000000000000001</v>
      </c>
    </row>
    <row r="918" spans="1:8" x14ac:dyDescent="0.25">
      <c r="A918" t="s">
        <v>64</v>
      </c>
      <c r="B918" t="s">
        <v>199</v>
      </c>
      <c r="C918" s="1">
        <v>44638.75</v>
      </c>
      <c r="D918" t="s">
        <v>232</v>
      </c>
      <c r="E918" t="s">
        <v>200</v>
      </c>
      <c r="F918" s="9">
        <v>1.86</v>
      </c>
      <c r="G918" s="9" t="s">
        <v>460</v>
      </c>
      <c r="H918" s="10">
        <v>-1.1000000000000001</v>
      </c>
    </row>
    <row r="919" spans="1:8" x14ac:dyDescent="0.25">
      <c r="A919" t="s">
        <v>64</v>
      </c>
      <c r="B919" t="s">
        <v>199</v>
      </c>
      <c r="C919" s="1">
        <v>44638.75</v>
      </c>
      <c r="D919" t="s">
        <v>909</v>
      </c>
      <c r="E919" t="s">
        <v>906</v>
      </c>
      <c r="F919" s="9">
        <v>2.12</v>
      </c>
      <c r="G919" s="9" t="s">
        <v>460</v>
      </c>
      <c r="H919" s="10">
        <v>-1.1000000000000001</v>
      </c>
    </row>
    <row r="920" spans="1:8" x14ac:dyDescent="0.25">
      <c r="A920" t="s">
        <v>64</v>
      </c>
      <c r="B920" t="s">
        <v>199</v>
      </c>
      <c r="C920" s="1">
        <v>44638.75</v>
      </c>
      <c r="D920" t="s">
        <v>236</v>
      </c>
      <c r="E920" t="s">
        <v>1163</v>
      </c>
      <c r="F920" s="9">
        <v>2</v>
      </c>
      <c r="G920" s="9" t="s">
        <v>460</v>
      </c>
      <c r="H920" s="10">
        <v>-1.1000000000000001</v>
      </c>
    </row>
    <row r="921" spans="1:8" x14ac:dyDescent="0.25">
      <c r="A921" t="s">
        <v>122</v>
      </c>
      <c r="B921" t="s">
        <v>164</v>
      </c>
      <c r="C921" s="1">
        <v>44638.75</v>
      </c>
      <c r="D921" t="s">
        <v>1164</v>
      </c>
      <c r="E921" t="s">
        <v>997</v>
      </c>
      <c r="F921" s="9">
        <v>1.77</v>
      </c>
      <c r="G921" s="9" t="s">
        <v>461</v>
      </c>
      <c r="H921" s="10">
        <v>0.83</v>
      </c>
    </row>
    <row r="922" spans="1:8" x14ac:dyDescent="0.25">
      <c r="A922" t="s">
        <v>514</v>
      </c>
      <c r="B922" t="s">
        <v>613</v>
      </c>
      <c r="C922" s="1">
        <v>44638.770833333336</v>
      </c>
      <c r="D922" t="s">
        <v>631</v>
      </c>
      <c r="E922" t="s">
        <v>724</v>
      </c>
      <c r="F922" s="9">
        <v>2.02</v>
      </c>
      <c r="G922" s="9" t="s">
        <v>461</v>
      </c>
      <c r="H922" s="10">
        <v>1.1000000000000001</v>
      </c>
    </row>
    <row r="923" spans="1:8" x14ac:dyDescent="0.25">
      <c r="A923" t="s">
        <v>422</v>
      </c>
      <c r="B923" t="s">
        <v>423</v>
      </c>
      <c r="C923" s="1">
        <v>44638.791666666664</v>
      </c>
      <c r="D923" t="s">
        <v>424</v>
      </c>
      <c r="E923" t="s">
        <v>1081</v>
      </c>
      <c r="F923" s="9">
        <v>2.12</v>
      </c>
      <c r="G923" s="9" t="s">
        <v>461</v>
      </c>
      <c r="H923" s="10">
        <v>1.21</v>
      </c>
    </row>
    <row r="924" spans="1:8" x14ac:dyDescent="0.25">
      <c r="A924" t="s">
        <v>92</v>
      </c>
      <c r="B924" t="s">
        <v>93</v>
      </c>
      <c r="C924" s="1">
        <v>44638.791666666664</v>
      </c>
      <c r="D924" t="s">
        <v>731</v>
      </c>
      <c r="E924" t="s">
        <v>97</v>
      </c>
      <c r="F924" s="9">
        <v>2.66</v>
      </c>
      <c r="G924" s="9" t="s">
        <v>460</v>
      </c>
      <c r="H924" s="10">
        <v>-1.1000000000000001</v>
      </c>
    </row>
    <row r="925" spans="1:8" x14ac:dyDescent="0.25">
      <c r="A925" t="s">
        <v>92</v>
      </c>
      <c r="B925" t="s">
        <v>93</v>
      </c>
      <c r="C925" s="1">
        <v>44638.791666666664</v>
      </c>
      <c r="D925" t="s">
        <v>1000</v>
      </c>
      <c r="E925" t="s">
        <v>727</v>
      </c>
      <c r="F925" s="9">
        <v>2.5</v>
      </c>
      <c r="G925" s="9" t="s">
        <v>461</v>
      </c>
      <c r="H925" s="10">
        <v>1.62</v>
      </c>
    </row>
    <row r="926" spans="1:8" x14ac:dyDescent="0.25">
      <c r="A926" t="s">
        <v>92</v>
      </c>
      <c r="B926" t="s">
        <v>93</v>
      </c>
      <c r="C926" s="1">
        <v>44638.791666666664</v>
      </c>
      <c r="D926" t="s">
        <v>1048</v>
      </c>
      <c r="E926" t="s">
        <v>94</v>
      </c>
      <c r="F926" s="9">
        <v>2.1800000000000002</v>
      </c>
      <c r="G926" s="9" t="s">
        <v>460</v>
      </c>
      <c r="H926" s="10">
        <v>-1.1000000000000001</v>
      </c>
    </row>
    <row r="927" spans="1:8" x14ac:dyDescent="0.25">
      <c r="A927" t="s">
        <v>92</v>
      </c>
      <c r="B927" t="s">
        <v>412</v>
      </c>
      <c r="C927" s="1">
        <v>44638.791666666664</v>
      </c>
      <c r="D927" t="s">
        <v>1165</v>
      </c>
      <c r="E927" t="s">
        <v>1106</v>
      </c>
      <c r="F927" s="9">
        <v>1.76</v>
      </c>
      <c r="G927" s="9" t="s">
        <v>461</v>
      </c>
      <c r="H927" s="10">
        <v>0.82</v>
      </c>
    </row>
    <row r="928" spans="1:8" x14ac:dyDescent="0.25">
      <c r="A928" t="s">
        <v>514</v>
      </c>
      <c r="B928" t="s">
        <v>613</v>
      </c>
      <c r="C928" s="1">
        <v>44638.802083333336</v>
      </c>
      <c r="D928" t="s">
        <v>614</v>
      </c>
      <c r="E928" t="s">
        <v>630</v>
      </c>
      <c r="F928" s="9">
        <v>2.58</v>
      </c>
      <c r="G928" s="9" t="s">
        <v>461</v>
      </c>
      <c r="H928" s="10">
        <v>1.71</v>
      </c>
    </row>
    <row r="929" spans="1:8" x14ac:dyDescent="0.25">
      <c r="A929" t="s">
        <v>371</v>
      </c>
      <c r="B929" t="s">
        <v>372</v>
      </c>
      <c r="C929" s="1">
        <v>44638.822916666664</v>
      </c>
      <c r="D929" t="s">
        <v>373</v>
      </c>
      <c r="E929" t="s">
        <v>404</v>
      </c>
      <c r="F929" s="9">
        <v>2.2599999999999998</v>
      </c>
      <c r="G929" s="9" t="s">
        <v>461</v>
      </c>
      <c r="H929" s="10">
        <v>1.36</v>
      </c>
    </row>
    <row r="930" spans="1:8" x14ac:dyDescent="0.25">
      <c r="A930" t="s">
        <v>289</v>
      </c>
      <c r="B930" t="s">
        <v>290</v>
      </c>
      <c r="C930" s="1">
        <v>44638.822916666664</v>
      </c>
      <c r="D930" t="s">
        <v>1012</v>
      </c>
      <c r="E930" t="s">
        <v>650</v>
      </c>
      <c r="F930" s="9">
        <v>2.52</v>
      </c>
      <c r="G930" s="9" t="s">
        <v>461</v>
      </c>
      <c r="H930" s="10">
        <v>1.64</v>
      </c>
    </row>
    <row r="931" spans="1:8" x14ac:dyDescent="0.25">
      <c r="A931" t="s">
        <v>114</v>
      </c>
      <c r="B931" t="s">
        <v>269</v>
      </c>
      <c r="C931" s="1">
        <v>44638.822916666664</v>
      </c>
      <c r="D931" t="s">
        <v>306</v>
      </c>
      <c r="E931" t="s">
        <v>300</v>
      </c>
      <c r="F931" s="9">
        <v>1.67</v>
      </c>
      <c r="G931" s="9" t="s">
        <v>461</v>
      </c>
      <c r="H931" s="10">
        <v>0.73</v>
      </c>
    </row>
    <row r="932" spans="1:8" x14ac:dyDescent="0.25">
      <c r="A932" t="s">
        <v>77</v>
      </c>
      <c r="B932" t="s">
        <v>435</v>
      </c>
      <c r="C932" s="1">
        <v>44638.833333333336</v>
      </c>
      <c r="D932" t="s">
        <v>437</v>
      </c>
      <c r="E932" t="s">
        <v>544</v>
      </c>
      <c r="F932" s="9">
        <v>1.72</v>
      </c>
      <c r="G932" s="9" t="s">
        <v>461</v>
      </c>
      <c r="H932" s="10">
        <v>0.77</v>
      </c>
    </row>
    <row r="933" spans="1:8" x14ac:dyDescent="0.25">
      <c r="A933" t="s">
        <v>202</v>
      </c>
      <c r="B933" t="s">
        <v>426</v>
      </c>
      <c r="C933" s="1">
        <v>44638.833333333336</v>
      </c>
      <c r="D933" t="s">
        <v>1124</v>
      </c>
      <c r="E933" t="s">
        <v>927</v>
      </c>
      <c r="F933" s="9">
        <v>1.66</v>
      </c>
      <c r="G933" s="9" t="s">
        <v>461</v>
      </c>
      <c r="H933" s="10">
        <v>0.72</v>
      </c>
    </row>
    <row r="934" spans="1:8" x14ac:dyDescent="0.25">
      <c r="A934" t="s">
        <v>118</v>
      </c>
      <c r="B934" t="s">
        <v>119</v>
      </c>
      <c r="C934" s="1">
        <v>44638.833333333336</v>
      </c>
      <c r="D934" t="s">
        <v>337</v>
      </c>
      <c r="E934" t="s">
        <v>808</v>
      </c>
      <c r="F934" s="9">
        <v>1.85</v>
      </c>
      <c r="G934" s="9" t="s">
        <v>461</v>
      </c>
      <c r="H934" s="10">
        <v>0.92</v>
      </c>
    </row>
    <row r="935" spans="1:8" x14ac:dyDescent="0.25">
      <c r="A935" t="s">
        <v>261</v>
      </c>
      <c r="B935" t="s">
        <v>169</v>
      </c>
      <c r="C935" s="1">
        <v>44639.385416666664</v>
      </c>
      <c r="D935" t="s">
        <v>1167</v>
      </c>
      <c r="E935" t="s">
        <v>1168</v>
      </c>
      <c r="F935" s="9">
        <v>2.2200000000000002</v>
      </c>
      <c r="G935" s="9" t="s">
        <v>461</v>
      </c>
      <c r="H935" s="10">
        <v>1.31</v>
      </c>
    </row>
    <row r="936" spans="1:8" x14ac:dyDescent="0.25">
      <c r="A936" t="s">
        <v>23</v>
      </c>
      <c r="B936" t="s">
        <v>24</v>
      </c>
      <c r="C936" s="1">
        <v>44639.4375</v>
      </c>
      <c r="D936" t="s">
        <v>155</v>
      </c>
      <c r="E936" t="s">
        <v>239</v>
      </c>
      <c r="F936" s="9">
        <v>1.74</v>
      </c>
      <c r="G936" s="9" t="s">
        <v>461</v>
      </c>
      <c r="H936" s="10">
        <v>0.79</v>
      </c>
    </row>
    <row r="937" spans="1:8" x14ac:dyDescent="0.25">
      <c r="A937" t="s">
        <v>5</v>
      </c>
      <c r="B937" t="s">
        <v>6</v>
      </c>
      <c r="C937" s="1">
        <v>44639.458333333336</v>
      </c>
      <c r="D937" t="s">
        <v>1030</v>
      </c>
      <c r="E937" t="s">
        <v>873</v>
      </c>
      <c r="F937" s="9">
        <v>1.6</v>
      </c>
      <c r="G937" s="9" t="s">
        <v>460</v>
      </c>
      <c r="H937" s="10">
        <v>-1.1000000000000001</v>
      </c>
    </row>
    <row r="938" spans="1:8" x14ac:dyDescent="0.25">
      <c r="A938" t="s">
        <v>122</v>
      </c>
      <c r="B938" t="s">
        <v>164</v>
      </c>
      <c r="C938" s="1">
        <v>44639.458333333336</v>
      </c>
      <c r="D938" t="s">
        <v>165</v>
      </c>
      <c r="E938" t="s">
        <v>255</v>
      </c>
      <c r="F938" s="9">
        <v>1.66</v>
      </c>
      <c r="G938" s="9" t="s">
        <v>461</v>
      </c>
      <c r="H938" s="10">
        <v>0.72</v>
      </c>
    </row>
    <row r="939" spans="1:8" x14ac:dyDescent="0.25">
      <c r="A939" t="s">
        <v>160</v>
      </c>
      <c r="B939" t="s">
        <v>161</v>
      </c>
      <c r="C939" s="1">
        <v>44639.458333333336</v>
      </c>
      <c r="D939" t="s">
        <v>881</v>
      </c>
      <c r="E939" t="s">
        <v>904</v>
      </c>
      <c r="F939" s="9">
        <v>1.75</v>
      </c>
      <c r="G939" s="9" t="s">
        <v>461</v>
      </c>
      <c r="H939" s="10">
        <v>0.81</v>
      </c>
    </row>
    <row r="940" spans="1:8" x14ac:dyDescent="0.25">
      <c r="A940" t="s">
        <v>160</v>
      </c>
      <c r="B940" t="s">
        <v>161</v>
      </c>
      <c r="C940" s="1">
        <v>44639.458333333336</v>
      </c>
      <c r="D940" t="s">
        <v>903</v>
      </c>
      <c r="E940" t="s">
        <v>168</v>
      </c>
      <c r="F940" s="9">
        <v>1.71</v>
      </c>
      <c r="G940" s="9" t="s">
        <v>461</v>
      </c>
      <c r="H940" s="10">
        <v>0.76</v>
      </c>
    </row>
    <row r="941" spans="1:8" x14ac:dyDescent="0.25">
      <c r="A941" t="s">
        <v>160</v>
      </c>
      <c r="B941" t="s">
        <v>161</v>
      </c>
      <c r="C941" s="1">
        <v>44639.5</v>
      </c>
      <c r="D941" t="s">
        <v>749</v>
      </c>
      <c r="E941" t="s">
        <v>1170</v>
      </c>
      <c r="F941" s="9">
        <v>1.69</v>
      </c>
      <c r="G941" s="9" t="s">
        <v>461</v>
      </c>
      <c r="H941" s="10">
        <v>0.74</v>
      </c>
    </row>
    <row r="942" spans="1:8" x14ac:dyDescent="0.25">
      <c r="A942" t="s">
        <v>188</v>
      </c>
      <c r="B942" t="s">
        <v>269</v>
      </c>
      <c r="C942" s="1">
        <v>44639.520833333336</v>
      </c>
      <c r="D942" t="s">
        <v>331</v>
      </c>
      <c r="E942" t="s">
        <v>326</v>
      </c>
      <c r="F942" s="9">
        <v>1.67</v>
      </c>
      <c r="G942" s="9" t="s">
        <v>461</v>
      </c>
      <c r="H942" s="10">
        <v>0.73</v>
      </c>
    </row>
    <row r="943" spans="1:8" x14ac:dyDescent="0.25">
      <c r="A943" t="s">
        <v>64</v>
      </c>
      <c r="B943" t="s">
        <v>65</v>
      </c>
      <c r="C943" s="1">
        <v>44639.520833333336</v>
      </c>
      <c r="D943" t="s">
        <v>1171</v>
      </c>
      <c r="E943" t="s">
        <v>66</v>
      </c>
      <c r="F943" s="9">
        <v>2.4</v>
      </c>
      <c r="G943" s="9" t="s">
        <v>460</v>
      </c>
      <c r="H943" s="10">
        <v>-1.1000000000000001</v>
      </c>
    </row>
    <row r="944" spans="1:8" x14ac:dyDescent="0.25">
      <c r="A944" t="s">
        <v>64</v>
      </c>
      <c r="B944" t="s">
        <v>86</v>
      </c>
      <c r="C944" s="1">
        <v>44639.541666666664</v>
      </c>
      <c r="D944" t="s">
        <v>763</v>
      </c>
      <c r="E944" t="s">
        <v>1172</v>
      </c>
      <c r="F944" s="9">
        <v>1.99</v>
      </c>
      <c r="G944" s="9" t="s">
        <v>461</v>
      </c>
      <c r="H944" s="10">
        <v>1.07</v>
      </c>
    </row>
    <row r="945" spans="1:8" x14ac:dyDescent="0.25">
      <c r="A945" t="s">
        <v>64</v>
      </c>
      <c r="B945" t="s">
        <v>86</v>
      </c>
      <c r="C945" s="1">
        <v>44639.541666666664</v>
      </c>
      <c r="D945" t="s">
        <v>899</v>
      </c>
      <c r="E945" t="s">
        <v>229</v>
      </c>
      <c r="F945" s="9">
        <v>1.99</v>
      </c>
      <c r="G945" s="9" t="s">
        <v>460</v>
      </c>
      <c r="H945" s="10">
        <v>-1.1000000000000001</v>
      </c>
    </row>
    <row r="946" spans="1:8" x14ac:dyDescent="0.25">
      <c r="A946" t="s">
        <v>64</v>
      </c>
      <c r="B946" t="s">
        <v>89</v>
      </c>
      <c r="C946" s="1">
        <v>44639.541666666664</v>
      </c>
      <c r="D946" t="s">
        <v>1042</v>
      </c>
      <c r="E946" t="s">
        <v>920</v>
      </c>
      <c r="F946" s="9">
        <v>2.25</v>
      </c>
      <c r="G946" s="9" t="s">
        <v>461</v>
      </c>
      <c r="H946" s="10">
        <v>1.38</v>
      </c>
    </row>
    <row r="947" spans="1:8" x14ac:dyDescent="0.25">
      <c r="A947" t="s">
        <v>64</v>
      </c>
      <c r="B947" t="s">
        <v>89</v>
      </c>
      <c r="C947" s="1">
        <v>44639.541666666664</v>
      </c>
      <c r="D947" t="s">
        <v>626</v>
      </c>
      <c r="E947" t="s">
        <v>1173</v>
      </c>
      <c r="F947" s="9">
        <v>2.76</v>
      </c>
      <c r="G947" s="9" t="s">
        <v>461</v>
      </c>
      <c r="H947" s="10">
        <v>1.9</v>
      </c>
    </row>
    <row r="948" spans="1:8" x14ac:dyDescent="0.25">
      <c r="A948" t="s">
        <v>64</v>
      </c>
      <c r="B948" t="s">
        <v>199</v>
      </c>
      <c r="C948" s="1">
        <v>44639.541666666664</v>
      </c>
      <c r="D948" t="s">
        <v>201</v>
      </c>
      <c r="E948" t="s">
        <v>1174</v>
      </c>
      <c r="F948" s="9">
        <v>2.2000000000000002</v>
      </c>
      <c r="G948" s="9" t="s">
        <v>460</v>
      </c>
      <c r="H948" s="10">
        <v>-1.1000000000000001</v>
      </c>
    </row>
    <row r="949" spans="1:8" x14ac:dyDescent="0.25">
      <c r="A949" t="s">
        <v>64</v>
      </c>
      <c r="B949" t="s">
        <v>199</v>
      </c>
      <c r="C949" s="1">
        <v>44639.541666666664</v>
      </c>
      <c r="D949" t="s">
        <v>758</v>
      </c>
      <c r="E949" t="s">
        <v>216</v>
      </c>
      <c r="F949" s="9">
        <v>2</v>
      </c>
      <c r="G949" s="9" t="s">
        <v>461</v>
      </c>
      <c r="H949" s="10">
        <v>1.1000000000000001</v>
      </c>
    </row>
    <row r="950" spans="1:8" x14ac:dyDescent="0.25">
      <c r="A950" t="s">
        <v>64</v>
      </c>
      <c r="B950" t="s">
        <v>213</v>
      </c>
      <c r="C950" s="1">
        <v>44639.541666666664</v>
      </c>
      <c r="D950" t="s">
        <v>225</v>
      </c>
      <c r="E950" t="s">
        <v>762</v>
      </c>
      <c r="F950" s="9">
        <v>2.12</v>
      </c>
      <c r="G950" s="9" t="s">
        <v>460</v>
      </c>
      <c r="H950" s="10">
        <v>-1.1000000000000001</v>
      </c>
    </row>
    <row r="951" spans="1:8" x14ac:dyDescent="0.25">
      <c r="A951" t="s">
        <v>64</v>
      </c>
      <c r="B951" t="s">
        <v>213</v>
      </c>
      <c r="C951" s="1">
        <v>44639.541666666664</v>
      </c>
      <c r="D951" t="s">
        <v>765</v>
      </c>
      <c r="E951" t="s">
        <v>1175</v>
      </c>
      <c r="F951" s="9">
        <v>1.9</v>
      </c>
      <c r="G951" s="9" t="s">
        <v>460</v>
      </c>
      <c r="H951" s="10">
        <v>-1.1000000000000001</v>
      </c>
    </row>
    <row r="952" spans="1:8" x14ac:dyDescent="0.25">
      <c r="A952" t="s">
        <v>64</v>
      </c>
      <c r="B952" t="s">
        <v>213</v>
      </c>
      <c r="C952" s="1">
        <v>44639.541666666664</v>
      </c>
      <c r="D952" t="s">
        <v>757</v>
      </c>
      <c r="E952" t="s">
        <v>214</v>
      </c>
      <c r="F952" s="9">
        <v>2.16</v>
      </c>
      <c r="G952" s="9" t="s">
        <v>460</v>
      </c>
      <c r="H952" s="10">
        <v>-1.1000000000000001</v>
      </c>
    </row>
    <row r="953" spans="1:8" x14ac:dyDescent="0.25">
      <c r="A953" t="s">
        <v>64</v>
      </c>
      <c r="B953" t="s">
        <v>213</v>
      </c>
      <c r="C953" s="1">
        <v>44639.541666666664</v>
      </c>
      <c r="D953" t="s">
        <v>1149</v>
      </c>
      <c r="E953" t="s">
        <v>759</v>
      </c>
      <c r="F953" s="9">
        <v>2.0499999999999998</v>
      </c>
      <c r="G953" s="9" t="s">
        <v>461</v>
      </c>
      <c r="H953" s="10">
        <v>1.1599999999999999</v>
      </c>
    </row>
    <row r="954" spans="1:8" x14ac:dyDescent="0.25">
      <c r="A954" t="s">
        <v>202</v>
      </c>
      <c r="B954" t="s">
        <v>203</v>
      </c>
      <c r="C954" s="1">
        <v>44639.541666666664</v>
      </c>
      <c r="D954" t="s">
        <v>668</v>
      </c>
      <c r="E954" t="s">
        <v>204</v>
      </c>
      <c r="F954" s="9">
        <v>1.5</v>
      </c>
      <c r="G954" s="9" t="s">
        <v>461</v>
      </c>
      <c r="H954" s="10">
        <v>0.55000000000000004</v>
      </c>
    </row>
    <row r="955" spans="1:8" x14ac:dyDescent="0.25">
      <c r="A955" t="s">
        <v>104</v>
      </c>
      <c r="B955" t="s">
        <v>169</v>
      </c>
      <c r="C955" s="1">
        <v>44639.541666666664</v>
      </c>
      <c r="D955" t="s">
        <v>182</v>
      </c>
      <c r="E955" t="s">
        <v>885</v>
      </c>
      <c r="F955" s="9">
        <v>2.1</v>
      </c>
      <c r="G955" s="9" t="s">
        <v>460</v>
      </c>
      <c r="H955" s="10">
        <v>-1.1000000000000001</v>
      </c>
    </row>
    <row r="956" spans="1:8" x14ac:dyDescent="0.25">
      <c r="A956" t="s">
        <v>118</v>
      </c>
      <c r="B956" t="s">
        <v>206</v>
      </c>
      <c r="C956" s="1">
        <v>44639.541666666664</v>
      </c>
      <c r="D956" t="s">
        <v>740</v>
      </c>
      <c r="E956" t="s">
        <v>843</v>
      </c>
      <c r="F956" s="9">
        <v>1.67</v>
      </c>
      <c r="G956" s="9" t="s">
        <v>460</v>
      </c>
      <c r="H956" s="10">
        <v>-1.1000000000000001</v>
      </c>
    </row>
    <row r="957" spans="1:8" x14ac:dyDescent="0.25">
      <c r="A957" t="s">
        <v>118</v>
      </c>
      <c r="B957" t="s">
        <v>119</v>
      </c>
      <c r="C957" s="1">
        <v>44639.541666666664</v>
      </c>
      <c r="D957" t="s">
        <v>1176</v>
      </c>
      <c r="E957" t="s">
        <v>970</v>
      </c>
      <c r="F957" s="9">
        <v>1.85</v>
      </c>
      <c r="G957" s="9" t="s">
        <v>460</v>
      </c>
      <c r="H957" s="10">
        <v>-1.1000000000000001</v>
      </c>
    </row>
    <row r="958" spans="1:8" x14ac:dyDescent="0.25">
      <c r="A958" t="s">
        <v>149</v>
      </c>
      <c r="B958" t="s">
        <v>244</v>
      </c>
      <c r="C958" s="1">
        <v>44639.541666666664</v>
      </c>
      <c r="D958" t="s">
        <v>1104</v>
      </c>
      <c r="E958" t="s">
        <v>245</v>
      </c>
      <c r="F958" s="9">
        <v>1.92</v>
      </c>
      <c r="G958" s="9" t="s">
        <v>460</v>
      </c>
      <c r="H958" s="10">
        <v>-1.1000000000000001</v>
      </c>
    </row>
    <row r="959" spans="1:8" x14ac:dyDescent="0.25">
      <c r="A959" t="s">
        <v>64</v>
      </c>
      <c r="B959" t="s">
        <v>81</v>
      </c>
      <c r="C959" s="1">
        <v>44639.545138888891</v>
      </c>
      <c r="D959" t="s">
        <v>1177</v>
      </c>
      <c r="E959" t="s">
        <v>1178</v>
      </c>
      <c r="F959" s="9">
        <v>2.76</v>
      </c>
      <c r="G959" s="9" t="s">
        <v>461</v>
      </c>
      <c r="H959" s="10">
        <v>1.9</v>
      </c>
    </row>
    <row r="960" spans="1:8" x14ac:dyDescent="0.25">
      <c r="A960" t="s">
        <v>100</v>
      </c>
      <c r="B960" t="s">
        <v>101</v>
      </c>
      <c r="C960" s="1">
        <v>44639.5625</v>
      </c>
      <c r="D960" t="s">
        <v>1179</v>
      </c>
      <c r="E960" t="s">
        <v>254</v>
      </c>
      <c r="F960" s="9">
        <v>2.58</v>
      </c>
      <c r="G960" s="9" t="s">
        <v>461</v>
      </c>
      <c r="H960" s="10">
        <v>1.71</v>
      </c>
    </row>
    <row r="961" spans="1:8" x14ac:dyDescent="0.25">
      <c r="A961" t="s">
        <v>184</v>
      </c>
      <c r="B961" t="s">
        <v>185</v>
      </c>
      <c r="C961" s="1">
        <v>44639.583333333336</v>
      </c>
      <c r="D961" t="s">
        <v>1180</v>
      </c>
      <c r="E961" t="s">
        <v>930</v>
      </c>
      <c r="F961" s="9">
        <v>1.65</v>
      </c>
      <c r="G961" s="9" t="s">
        <v>461</v>
      </c>
      <c r="H961" s="10">
        <v>0.72</v>
      </c>
    </row>
    <row r="962" spans="1:8" x14ac:dyDescent="0.25">
      <c r="A962" t="s">
        <v>104</v>
      </c>
      <c r="B962" t="s">
        <v>169</v>
      </c>
      <c r="C962" s="1">
        <v>44639.583333333336</v>
      </c>
      <c r="D962" t="s">
        <v>171</v>
      </c>
      <c r="E962" t="s">
        <v>1181</v>
      </c>
      <c r="F962" s="9">
        <v>1.65</v>
      </c>
      <c r="G962" s="9" t="s">
        <v>461</v>
      </c>
      <c r="H962" s="10">
        <v>0.72</v>
      </c>
    </row>
    <row r="963" spans="1:8" x14ac:dyDescent="0.25">
      <c r="A963" t="s">
        <v>104</v>
      </c>
      <c r="B963" t="s">
        <v>105</v>
      </c>
      <c r="C963" s="1">
        <v>44639.583333333336</v>
      </c>
      <c r="D963" t="s">
        <v>1129</v>
      </c>
      <c r="E963" t="s">
        <v>106</v>
      </c>
      <c r="F963" s="9">
        <v>1.84</v>
      </c>
      <c r="G963" s="9" t="s">
        <v>461</v>
      </c>
      <c r="H963" s="10">
        <v>0.9</v>
      </c>
    </row>
    <row r="964" spans="1:8" x14ac:dyDescent="0.25">
      <c r="A964" t="s">
        <v>122</v>
      </c>
      <c r="B964" t="s">
        <v>164</v>
      </c>
      <c r="C964" s="1">
        <v>44639.583333333336</v>
      </c>
      <c r="D964" t="s">
        <v>256</v>
      </c>
      <c r="E964" t="s">
        <v>982</v>
      </c>
      <c r="F964" s="9">
        <v>1.69</v>
      </c>
      <c r="G964" s="9" t="s">
        <v>460</v>
      </c>
      <c r="H964" s="10">
        <v>-1.1000000000000001</v>
      </c>
    </row>
    <row r="965" spans="1:8" x14ac:dyDescent="0.25">
      <c r="A965" t="s">
        <v>55</v>
      </c>
      <c r="B965" t="s">
        <v>56</v>
      </c>
      <c r="C965" s="1">
        <v>44639.583333333336</v>
      </c>
      <c r="D965" t="s">
        <v>399</v>
      </c>
      <c r="E965" t="s">
        <v>478</v>
      </c>
      <c r="F965" s="9">
        <v>1.71</v>
      </c>
      <c r="G965" s="9" t="s">
        <v>461</v>
      </c>
      <c r="H965" s="10">
        <v>0.76</v>
      </c>
    </row>
    <row r="966" spans="1:8" x14ac:dyDescent="0.25">
      <c r="A966" t="s">
        <v>706</v>
      </c>
      <c r="B966" t="s">
        <v>38</v>
      </c>
      <c r="C966" s="1">
        <v>44639.590277777781</v>
      </c>
      <c r="D966" t="s">
        <v>707</v>
      </c>
      <c r="E966" t="s">
        <v>1182</v>
      </c>
      <c r="F966" s="9">
        <v>2.04</v>
      </c>
      <c r="G966" s="9" t="s">
        <v>460</v>
      </c>
      <c r="H966" s="10">
        <v>-1.1000000000000001</v>
      </c>
    </row>
    <row r="967" spans="1:8" x14ac:dyDescent="0.25">
      <c r="A967" t="s">
        <v>184</v>
      </c>
      <c r="B967" t="s">
        <v>185</v>
      </c>
      <c r="C967" s="1">
        <v>44639.604166666664</v>
      </c>
      <c r="D967" t="s">
        <v>1183</v>
      </c>
      <c r="E967" t="s">
        <v>187</v>
      </c>
      <c r="F967" s="9">
        <v>1.76</v>
      </c>
      <c r="G967" s="9" t="s">
        <v>460</v>
      </c>
      <c r="H967" s="10">
        <v>-1.1000000000000001</v>
      </c>
    </row>
    <row r="968" spans="1:8" x14ac:dyDescent="0.25">
      <c r="A968" t="s">
        <v>184</v>
      </c>
      <c r="B968" t="s">
        <v>185</v>
      </c>
      <c r="C968" s="1">
        <v>44639.604166666664</v>
      </c>
      <c r="D968" t="s">
        <v>1184</v>
      </c>
      <c r="E968" t="s">
        <v>777</v>
      </c>
      <c r="F968" s="9">
        <v>1.75</v>
      </c>
      <c r="G968" s="9" t="s">
        <v>461</v>
      </c>
      <c r="H968" s="10">
        <v>0.81</v>
      </c>
    </row>
    <row r="969" spans="1:8" x14ac:dyDescent="0.25">
      <c r="A969" t="s">
        <v>64</v>
      </c>
      <c r="B969" t="s">
        <v>108</v>
      </c>
      <c r="C969" s="1">
        <v>44639.604166666664</v>
      </c>
      <c r="D969" t="s">
        <v>268</v>
      </c>
      <c r="E969" t="s">
        <v>109</v>
      </c>
      <c r="F969" s="9">
        <v>2.66</v>
      </c>
      <c r="G969" s="9" t="s">
        <v>460</v>
      </c>
      <c r="H969" s="10">
        <v>-1.1000000000000001</v>
      </c>
    </row>
    <row r="970" spans="1:8" x14ac:dyDescent="0.25">
      <c r="A970" t="s">
        <v>64</v>
      </c>
      <c r="B970" t="s">
        <v>108</v>
      </c>
      <c r="C970" s="1">
        <v>44639.604166666664</v>
      </c>
      <c r="D970" t="s">
        <v>110</v>
      </c>
      <c r="E970" t="s">
        <v>1185</v>
      </c>
      <c r="F970" s="9">
        <v>2.02</v>
      </c>
      <c r="G970" s="9" t="s">
        <v>460</v>
      </c>
      <c r="H970" s="10">
        <v>-1.1000000000000001</v>
      </c>
    </row>
    <row r="971" spans="1:8" x14ac:dyDescent="0.25">
      <c r="A971" t="s">
        <v>64</v>
      </c>
      <c r="B971" t="s">
        <v>108</v>
      </c>
      <c r="C971" s="1">
        <v>44639.604166666664</v>
      </c>
      <c r="D971" t="s">
        <v>1186</v>
      </c>
      <c r="E971" t="s">
        <v>1187</v>
      </c>
      <c r="F971" s="9">
        <v>1.79</v>
      </c>
      <c r="G971" s="9" t="s">
        <v>460</v>
      </c>
      <c r="H971" s="10">
        <v>-1.1000000000000001</v>
      </c>
    </row>
    <row r="972" spans="1:8" x14ac:dyDescent="0.25">
      <c r="A972" t="s">
        <v>507</v>
      </c>
      <c r="B972" t="s">
        <v>38</v>
      </c>
      <c r="C972" s="1">
        <v>44639.625</v>
      </c>
      <c r="D972" t="s">
        <v>1188</v>
      </c>
      <c r="E972" t="s">
        <v>590</v>
      </c>
      <c r="F972" s="9">
        <v>1.78</v>
      </c>
      <c r="G972" s="9" t="s">
        <v>460</v>
      </c>
      <c r="H972" s="10">
        <v>-1.1000000000000001</v>
      </c>
    </row>
    <row r="973" spans="1:8" x14ac:dyDescent="0.25">
      <c r="A973" t="s">
        <v>289</v>
      </c>
      <c r="B973" t="s">
        <v>290</v>
      </c>
      <c r="C973" s="1">
        <v>44639.625</v>
      </c>
      <c r="D973" t="s">
        <v>367</v>
      </c>
      <c r="E973" t="s">
        <v>291</v>
      </c>
      <c r="F973" s="9">
        <v>1.94</v>
      </c>
      <c r="G973" s="9" t="s">
        <v>461</v>
      </c>
      <c r="H973" s="10">
        <v>1.01</v>
      </c>
    </row>
    <row r="974" spans="1:8" x14ac:dyDescent="0.25">
      <c r="A974" t="s">
        <v>289</v>
      </c>
      <c r="B974" t="s">
        <v>290</v>
      </c>
      <c r="C974" s="1">
        <v>44639.625</v>
      </c>
      <c r="D974" t="s">
        <v>292</v>
      </c>
      <c r="E974" t="s">
        <v>317</v>
      </c>
      <c r="F974" s="9">
        <v>1.81</v>
      </c>
      <c r="G974" s="9" t="s">
        <v>461</v>
      </c>
      <c r="H974" s="10">
        <v>0.87</v>
      </c>
    </row>
    <row r="975" spans="1:8" x14ac:dyDescent="0.25">
      <c r="A975" t="s">
        <v>114</v>
      </c>
      <c r="B975" t="s">
        <v>269</v>
      </c>
      <c r="C975" s="1">
        <v>44639.625</v>
      </c>
      <c r="D975" t="s">
        <v>635</v>
      </c>
      <c r="E975" t="s">
        <v>1189</v>
      </c>
      <c r="F975" s="9">
        <v>1.67</v>
      </c>
      <c r="G975" s="9" t="s">
        <v>460</v>
      </c>
      <c r="H975" s="10">
        <v>-1.1000000000000001</v>
      </c>
    </row>
    <row r="976" spans="1:8" x14ac:dyDescent="0.25">
      <c r="A976" t="s">
        <v>114</v>
      </c>
      <c r="B976" t="s">
        <v>286</v>
      </c>
      <c r="C976" s="1">
        <v>44639.625</v>
      </c>
      <c r="D976" t="s">
        <v>792</v>
      </c>
      <c r="E976" t="s">
        <v>795</v>
      </c>
      <c r="F976" s="9">
        <v>2.2000000000000002</v>
      </c>
      <c r="G976" s="9" t="s">
        <v>461</v>
      </c>
      <c r="H976" s="10">
        <v>1.29</v>
      </c>
    </row>
    <row r="977" spans="1:8" x14ac:dyDescent="0.25">
      <c r="A977" t="s">
        <v>114</v>
      </c>
      <c r="B977" t="s">
        <v>286</v>
      </c>
      <c r="C977" s="1">
        <v>44639.625</v>
      </c>
      <c r="D977" t="s">
        <v>794</v>
      </c>
      <c r="E977" t="s">
        <v>296</v>
      </c>
      <c r="F977" s="9">
        <v>1.69</v>
      </c>
      <c r="G977" s="9" t="s">
        <v>460</v>
      </c>
      <c r="H977" s="10">
        <v>-1.1000000000000001</v>
      </c>
    </row>
    <row r="978" spans="1:8" x14ac:dyDescent="0.25">
      <c r="A978" t="s">
        <v>114</v>
      </c>
      <c r="B978" t="s">
        <v>286</v>
      </c>
      <c r="C978" s="1">
        <v>44639.625</v>
      </c>
      <c r="D978" t="s">
        <v>1190</v>
      </c>
      <c r="E978" t="s">
        <v>793</v>
      </c>
      <c r="F978" s="9">
        <v>2.16</v>
      </c>
      <c r="G978" s="9" t="s">
        <v>461</v>
      </c>
      <c r="H978" s="10">
        <v>1.25</v>
      </c>
    </row>
    <row r="979" spans="1:8" x14ac:dyDescent="0.25">
      <c r="A979" t="s">
        <v>114</v>
      </c>
      <c r="B979" t="s">
        <v>115</v>
      </c>
      <c r="C979" s="1">
        <v>44639.625</v>
      </c>
      <c r="D979" t="s">
        <v>345</v>
      </c>
      <c r="E979" t="s">
        <v>1191</v>
      </c>
      <c r="F979" s="9">
        <v>2</v>
      </c>
      <c r="G979" s="9" t="s">
        <v>461</v>
      </c>
      <c r="H979" s="10">
        <v>1.08</v>
      </c>
    </row>
    <row r="980" spans="1:8" x14ac:dyDescent="0.25">
      <c r="A980" t="s">
        <v>114</v>
      </c>
      <c r="B980" t="s">
        <v>115</v>
      </c>
      <c r="C980" s="1">
        <v>44639.625</v>
      </c>
      <c r="D980" t="s">
        <v>117</v>
      </c>
      <c r="E980" t="s">
        <v>1192</v>
      </c>
      <c r="F980" s="9">
        <v>1.73</v>
      </c>
      <c r="G980" s="9" t="s">
        <v>461</v>
      </c>
      <c r="H980" s="10">
        <v>0.78</v>
      </c>
    </row>
    <row r="981" spans="1:8" x14ac:dyDescent="0.25">
      <c r="A981" t="s">
        <v>17</v>
      </c>
      <c r="B981" t="s">
        <v>18</v>
      </c>
      <c r="C981" s="1">
        <v>44639.625</v>
      </c>
      <c r="D981" t="s">
        <v>209</v>
      </c>
      <c r="E981" t="s">
        <v>20</v>
      </c>
      <c r="F981" s="9">
        <v>1.72</v>
      </c>
      <c r="G981" s="9" t="s">
        <v>460</v>
      </c>
      <c r="H981" s="10">
        <v>-1.1000000000000001</v>
      </c>
    </row>
    <row r="982" spans="1:8" x14ac:dyDescent="0.25">
      <c r="A982" t="s">
        <v>118</v>
      </c>
      <c r="B982" t="s">
        <v>119</v>
      </c>
      <c r="C982" s="1">
        <v>44639.625</v>
      </c>
      <c r="D982" t="s">
        <v>619</v>
      </c>
      <c r="E982" t="s">
        <v>506</v>
      </c>
      <c r="F982" s="9">
        <v>1.63</v>
      </c>
      <c r="G982" s="9" t="s">
        <v>460</v>
      </c>
      <c r="H982" s="10">
        <v>-1.1000000000000001</v>
      </c>
    </row>
    <row r="983" spans="1:8" x14ac:dyDescent="0.25">
      <c r="A983" t="s">
        <v>371</v>
      </c>
      <c r="B983" t="s">
        <v>372</v>
      </c>
      <c r="C983" s="1">
        <v>44639.635416666664</v>
      </c>
      <c r="D983" t="s">
        <v>374</v>
      </c>
      <c r="E983" t="s">
        <v>733</v>
      </c>
      <c r="F983" s="9">
        <v>2.1800000000000002</v>
      </c>
      <c r="G983" s="9" t="s">
        <v>461</v>
      </c>
      <c r="H983" s="10">
        <v>1.27</v>
      </c>
    </row>
    <row r="984" spans="1:8" x14ac:dyDescent="0.25">
      <c r="A984" t="s">
        <v>202</v>
      </c>
      <c r="B984" t="s">
        <v>203</v>
      </c>
      <c r="C984" s="1">
        <v>44639.635416666664</v>
      </c>
      <c r="D984" t="s">
        <v>502</v>
      </c>
      <c r="E984" t="s">
        <v>370</v>
      </c>
      <c r="F984" s="9">
        <v>1.78</v>
      </c>
      <c r="G984" s="9" t="s">
        <v>461</v>
      </c>
      <c r="H984" s="10">
        <v>0.84</v>
      </c>
    </row>
    <row r="985" spans="1:8" x14ac:dyDescent="0.25">
      <c r="A985" t="s">
        <v>118</v>
      </c>
      <c r="B985" t="s">
        <v>206</v>
      </c>
      <c r="C985" s="1">
        <v>44639.635416666664</v>
      </c>
      <c r="D985" t="s">
        <v>934</v>
      </c>
      <c r="E985" t="s">
        <v>208</v>
      </c>
      <c r="F985" s="9">
        <v>1.73</v>
      </c>
      <c r="G985" s="9" t="s">
        <v>461</v>
      </c>
      <c r="H985" s="10">
        <v>0.78</v>
      </c>
    </row>
    <row r="986" spans="1:8" x14ac:dyDescent="0.25">
      <c r="A986" t="s">
        <v>23</v>
      </c>
      <c r="B986" t="s">
        <v>24</v>
      </c>
      <c r="C986" s="1">
        <v>44639.645833333336</v>
      </c>
      <c r="D986" t="s">
        <v>240</v>
      </c>
      <c r="E986" t="s">
        <v>989</v>
      </c>
      <c r="F986" s="9">
        <v>1.76</v>
      </c>
      <c r="G986" s="9" t="s">
        <v>461</v>
      </c>
      <c r="H986" s="10">
        <v>0.82</v>
      </c>
    </row>
    <row r="987" spans="1:8" x14ac:dyDescent="0.25">
      <c r="A987" t="s">
        <v>92</v>
      </c>
      <c r="B987" t="s">
        <v>93</v>
      </c>
      <c r="C987" s="1">
        <v>44639.645833333336</v>
      </c>
      <c r="D987" t="s">
        <v>729</v>
      </c>
      <c r="E987" t="s">
        <v>1001</v>
      </c>
      <c r="F987" s="9">
        <v>1.93</v>
      </c>
      <c r="G987" s="9" t="s">
        <v>461</v>
      </c>
      <c r="H987" s="10">
        <v>1</v>
      </c>
    </row>
    <row r="988" spans="1:8" x14ac:dyDescent="0.25">
      <c r="A988" t="s">
        <v>122</v>
      </c>
      <c r="B988" t="s">
        <v>123</v>
      </c>
      <c r="C988" s="1">
        <v>44639.645833333336</v>
      </c>
      <c r="D988" t="s">
        <v>376</v>
      </c>
      <c r="E988" t="s">
        <v>438</v>
      </c>
      <c r="F988" s="9">
        <v>1.7</v>
      </c>
      <c r="G988" s="9" t="s">
        <v>460</v>
      </c>
      <c r="H988" s="10">
        <v>-1.1000000000000001</v>
      </c>
    </row>
    <row r="989" spans="1:8" x14ac:dyDescent="0.25">
      <c r="A989" t="s">
        <v>118</v>
      </c>
      <c r="B989" t="s">
        <v>517</v>
      </c>
      <c r="C989" s="1">
        <v>44639.666666666664</v>
      </c>
      <c r="D989" t="s">
        <v>823</v>
      </c>
      <c r="E989" t="s">
        <v>541</v>
      </c>
      <c r="F989" s="9">
        <v>1.76</v>
      </c>
      <c r="G989" s="9" t="s">
        <v>460</v>
      </c>
      <c r="H989" s="10">
        <v>-1.1000000000000001</v>
      </c>
    </row>
    <row r="990" spans="1:8" x14ac:dyDescent="0.25">
      <c r="A990" t="s">
        <v>118</v>
      </c>
      <c r="B990" t="s">
        <v>517</v>
      </c>
      <c r="C990" s="1">
        <v>44639.666666666664</v>
      </c>
      <c r="D990" t="s">
        <v>943</v>
      </c>
      <c r="E990" t="s">
        <v>824</v>
      </c>
      <c r="F990" s="9">
        <v>1.56</v>
      </c>
      <c r="G990" s="9" t="s">
        <v>461</v>
      </c>
      <c r="H990" s="10">
        <v>0.61</v>
      </c>
    </row>
    <row r="991" spans="1:8" x14ac:dyDescent="0.25">
      <c r="A991" t="s">
        <v>149</v>
      </c>
      <c r="B991" t="s">
        <v>244</v>
      </c>
      <c r="C991" s="1">
        <v>44639.666666666664</v>
      </c>
      <c r="D991" t="s">
        <v>395</v>
      </c>
      <c r="E991" t="s">
        <v>472</v>
      </c>
      <c r="F991" s="9">
        <v>2.36</v>
      </c>
      <c r="G991" s="9" t="s">
        <v>461</v>
      </c>
      <c r="H991" s="10">
        <v>1.47</v>
      </c>
    </row>
    <row r="992" spans="1:8" x14ac:dyDescent="0.25">
      <c r="A992" t="s">
        <v>104</v>
      </c>
      <c r="B992" t="s">
        <v>105</v>
      </c>
      <c r="C992" s="1">
        <v>44639.6875</v>
      </c>
      <c r="D992" t="s">
        <v>485</v>
      </c>
      <c r="E992" t="s">
        <v>400</v>
      </c>
      <c r="F992" s="9">
        <v>2</v>
      </c>
      <c r="G992" s="9" t="s">
        <v>461</v>
      </c>
      <c r="H992" s="10">
        <v>1.08</v>
      </c>
    </row>
    <row r="993" spans="1:8" x14ac:dyDescent="0.25">
      <c r="A993" t="s">
        <v>55</v>
      </c>
      <c r="B993" t="s">
        <v>56</v>
      </c>
      <c r="C993" s="1">
        <v>44639.6875</v>
      </c>
      <c r="D993" t="s">
        <v>398</v>
      </c>
      <c r="E993" t="s">
        <v>57</v>
      </c>
      <c r="F993" s="9">
        <v>2</v>
      </c>
      <c r="G993" s="9" t="s">
        <v>461</v>
      </c>
      <c r="H993" s="10">
        <v>1.08</v>
      </c>
    </row>
    <row r="994" spans="1:8" x14ac:dyDescent="0.25">
      <c r="A994" t="s">
        <v>706</v>
      </c>
      <c r="B994" t="s">
        <v>38</v>
      </c>
      <c r="C994" s="1">
        <v>44639.697916666664</v>
      </c>
      <c r="D994" t="s">
        <v>769</v>
      </c>
      <c r="E994" t="s">
        <v>830</v>
      </c>
      <c r="F994" s="9">
        <v>1.85</v>
      </c>
      <c r="G994" s="9" t="s">
        <v>460</v>
      </c>
      <c r="H994" s="10">
        <v>-1.1000000000000001</v>
      </c>
    </row>
    <row r="995" spans="1:8" x14ac:dyDescent="0.25">
      <c r="A995" t="s">
        <v>261</v>
      </c>
      <c r="B995" t="s">
        <v>169</v>
      </c>
      <c r="C995" s="1">
        <v>44639.708333333336</v>
      </c>
      <c r="D995" t="s">
        <v>1070</v>
      </c>
      <c r="E995" t="s">
        <v>1091</v>
      </c>
      <c r="F995" s="9">
        <v>2.06</v>
      </c>
      <c r="G995" s="9" t="s">
        <v>461</v>
      </c>
      <c r="H995" s="10">
        <v>1.1499999999999999</v>
      </c>
    </row>
    <row r="996" spans="1:8" x14ac:dyDescent="0.25">
      <c r="A996" t="s">
        <v>202</v>
      </c>
      <c r="B996" t="s">
        <v>426</v>
      </c>
      <c r="C996" s="1">
        <v>44639.708333333336</v>
      </c>
      <c r="D996" t="s">
        <v>736</v>
      </c>
      <c r="E996" t="s">
        <v>428</v>
      </c>
      <c r="F996" s="9">
        <v>2.4</v>
      </c>
      <c r="G996" s="9" t="s">
        <v>461</v>
      </c>
      <c r="H996" s="10">
        <v>1.51</v>
      </c>
    </row>
    <row r="997" spans="1:8" x14ac:dyDescent="0.25">
      <c r="A997" t="s">
        <v>104</v>
      </c>
      <c r="B997" t="s">
        <v>111</v>
      </c>
      <c r="C997" s="1">
        <v>44639.708333333336</v>
      </c>
      <c r="D997" t="s">
        <v>856</v>
      </c>
      <c r="E997" t="s">
        <v>892</v>
      </c>
      <c r="F997" s="9">
        <v>1.73</v>
      </c>
      <c r="G997" s="9" t="s">
        <v>461</v>
      </c>
      <c r="H997" s="10">
        <v>0.78</v>
      </c>
    </row>
    <row r="998" spans="1:8" x14ac:dyDescent="0.25">
      <c r="A998" t="s">
        <v>17</v>
      </c>
      <c r="B998" t="s">
        <v>18</v>
      </c>
      <c r="C998" s="1">
        <v>44639.708333333336</v>
      </c>
      <c r="D998" t="s">
        <v>353</v>
      </c>
      <c r="E998" t="s">
        <v>60</v>
      </c>
      <c r="F998" s="9">
        <v>1.82</v>
      </c>
      <c r="G998" s="9" t="s">
        <v>460</v>
      </c>
      <c r="H998" s="10">
        <v>-1.1000000000000001</v>
      </c>
    </row>
    <row r="999" spans="1:8" x14ac:dyDescent="0.25">
      <c r="A999" t="s">
        <v>514</v>
      </c>
      <c r="B999" t="s">
        <v>613</v>
      </c>
      <c r="C999" s="1">
        <v>44639.708333333336</v>
      </c>
      <c r="D999" t="s">
        <v>615</v>
      </c>
      <c r="E999" t="s">
        <v>1193</v>
      </c>
      <c r="F999" s="9">
        <v>2.2200000000000002</v>
      </c>
      <c r="G999" s="9" t="s">
        <v>461</v>
      </c>
      <c r="H999" s="10">
        <v>1.31</v>
      </c>
    </row>
    <row r="1000" spans="1:8" x14ac:dyDescent="0.25">
      <c r="A1000" t="s">
        <v>514</v>
      </c>
      <c r="B1000" t="s">
        <v>613</v>
      </c>
      <c r="C1000" s="1">
        <v>44639.708333333336</v>
      </c>
      <c r="D1000" t="s">
        <v>723</v>
      </c>
      <c r="E1000" t="s">
        <v>1194</v>
      </c>
      <c r="F1000" s="9">
        <v>2.34</v>
      </c>
      <c r="G1000" s="9" t="s">
        <v>461</v>
      </c>
      <c r="H1000" s="10">
        <v>1.44</v>
      </c>
    </row>
    <row r="1001" spans="1:8" x14ac:dyDescent="0.25">
      <c r="A1001" t="s">
        <v>118</v>
      </c>
      <c r="B1001" t="s">
        <v>119</v>
      </c>
      <c r="C1001" s="1">
        <v>44639.71875</v>
      </c>
      <c r="D1001" t="s">
        <v>434</v>
      </c>
      <c r="E1001" t="s">
        <v>1195</v>
      </c>
      <c r="F1001" s="9">
        <v>1.5</v>
      </c>
      <c r="G1001" s="9" t="s">
        <v>461</v>
      </c>
      <c r="H1001" s="10">
        <v>0.54</v>
      </c>
    </row>
    <row r="1002" spans="1:8" x14ac:dyDescent="0.25">
      <c r="A1002" t="s">
        <v>371</v>
      </c>
      <c r="B1002" t="s">
        <v>372</v>
      </c>
      <c r="C1002" s="1">
        <v>44639.729166666664</v>
      </c>
      <c r="D1002" t="s">
        <v>971</v>
      </c>
      <c r="E1002" t="s">
        <v>1196</v>
      </c>
      <c r="F1002" s="9">
        <v>1.94</v>
      </c>
      <c r="G1002" s="9" t="s">
        <v>460</v>
      </c>
      <c r="H1002" s="10">
        <v>-1.1000000000000001</v>
      </c>
    </row>
    <row r="1003" spans="1:8" x14ac:dyDescent="0.25">
      <c r="A1003" t="s">
        <v>371</v>
      </c>
      <c r="B1003" t="s">
        <v>372</v>
      </c>
      <c r="C1003" s="1">
        <v>44639.729166666664</v>
      </c>
      <c r="D1003" t="s">
        <v>578</v>
      </c>
      <c r="E1003" t="s">
        <v>1197</v>
      </c>
      <c r="F1003" s="9">
        <v>2.2400000000000002</v>
      </c>
      <c r="G1003" s="9" t="s">
        <v>461</v>
      </c>
      <c r="H1003" s="10">
        <v>1.33</v>
      </c>
    </row>
    <row r="1004" spans="1:8" x14ac:dyDescent="0.25">
      <c r="A1004" t="s">
        <v>41</v>
      </c>
      <c r="B1004" t="s">
        <v>38</v>
      </c>
      <c r="C1004" s="1">
        <v>44639.729166666664</v>
      </c>
      <c r="D1004" t="s">
        <v>411</v>
      </c>
      <c r="E1004" t="s">
        <v>69</v>
      </c>
      <c r="F1004" s="9">
        <v>1.53</v>
      </c>
      <c r="G1004" s="9" t="s">
        <v>461</v>
      </c>
      <c r="H1004" s="10">
        <v>0.56999999999999995</v>
      </c>
    </row>
    <row r="1005" spans="1:8" x14ac:dyDescent="0.25">
      <c r="A1005" t="s">
        <v>118</v>
      </c>
      <c r="B1005" t="s">
        <v>206</v>
      </c>
      <c r="C1005" s="1">
        <v>44639.729166666664</v>
      </c>
      <c r="D1005" t="s">
        <v>563</v>
      </c>
      <c r="E1005" t="s">
        <v>1198</v>
      </c>
      <c r="F1005" s="9">
        <v>1.79</v>
      </c>
      <c r="G1005" s="9" t="s">
        <v>460</v>
      </c>
      <c r="H1005" s="10">
        <v>-1.1000000000000001</v>
      </c>
    </row>
    <row r="1006" spans="1:8" x14ac:dyDescent="0.25">
      <c r="A1006" t="s">
        <v>118</v>
      </c>
      <c r="B1006" t="s">
        <v>517</v>
      </c>
      <c r="C1006" s="1">
        <v>44639.729166666664</v>
      </c>
      <c r="D1006" t="s">
        <v>968</v>
      </c>
      <c r="E1006" t="s">
        <v>527</v>
      </c>
      <c r="F1006" s="9">
        <v>1.65</v>
      </c>
      <c r="G1006" s="9" t="s">
        <v>461</v>
      </c>
      <c r="H1006" s="10">
        <v>0.71</v>
      </c>
    </row>
    <row r="1007" spans="1:8" x14ac:dyDescent="0.25">
      <c r="A1007" t="s">
        <v>77</v>
      </c>
      <c r="B1007" t="s">
        <v>415</v>
      </c>
      <c r="C1007" s="1">
        <v>44639.75</v>
      </c>
      <c r="D1007" t="s">
        <v>421</v>
      </c>
      <c r="E1007" t="s">
        <v>1087</v>
      </c>
      <c r="F1007" s="9">
        <v>1.51</v>
      </c>
      <c r="G1007" s="9" t="s">
        <v>461</v>
      </c>
      <c r="H1007" s="10">
        <v>0.55000000000000004</v>
      </c>
    </row>
    <row r="1008" spans="1:8" x14ac:dyDescent="0.25">
      <c r="A1008" t="s">
        <v>77</v>
      </c>
      <c r="B1008" t="s">
        <v>415</v>
      </c>
      <c r="C1008" s="1">
        <v>44639.75</v>
      </c>
      <c r="D1008" t="s">
        <v>420</v>
      </c>
      <c r="E1008" t="s">
        <v>851</v>
      </c>
      <c r="F1008" s="9">
        <v>1.56</v>
      </c>
      <c r="G1008" s="9" t="s">
        <v>460</v>
      </c>
      <c r="H1008" s="10">
        <v>-1.1000000000000001</v>
      </c>
    </row>
    <row r="1009" spans="1:9" x14ac:dyDescent="0.25">
      <c r="A1009" t="s">
        <v>77</v>
      </c>
      <c r="B1009" t="s">
        <v>415</v>
      </c>
      <c r="C1009" s="1">
        <v>44639.75</v>
      </c>
      <c r="D1009" t="s">
        <v>416</v>
      </c>
      <c r="E1009" t="s">
        <v>419</v>
      </c>
      <c r="F1009" s="9">
        <v>1.56</v>
      </c>
      <c r="G1009" s="9" t="s">
        <v>461</v>
      </c>
      <c r="H1009" s="10">
        <v>0.61</v>
      </c>
    </row>
    <row r="1010" spans="1:9" x14ac:dyDescent="0.25">
      <c r="A1010" t="s">
        <v>104</v>
      </c>
      <c r="B1010" t="s">
        <v>169</v>
      </c>
      <c r="C1010" s="1">
        <v>44639.75</v>
      </c>
      <c r="D1010" t="s">
        <v>838</v>
      </c>
      <c r="E1010" t="s">
        <v>1019</v>
      </c>
      <c r="F1010" s="9">
        <v>1.72</v>
      </c>
      <c r="G1010" s="9" t="s">
        <v>461</v>
      </c>
      <c r="H1010" s="10">
        <v>0.8</v>
      </c>
    </row>
    <row r="1011" spans="1:9" x14ac:dyDescent="0.25">
      <c r="A1011" t="s">
        <v>122</v>
      </c>
      <c r="B1011" t="s">
        <v>123</v>
      </c>
      <c r="C1011" s="1">
        <v>44639.75</v>
      </c>
      <c r="D1011" t="s">
        <v>1080</v>
      </c>
      <c r="E1011" t="s">
        <v>124</v>
      </c>
      <c r="F1011" s="9">
        <v>1.72</v>
      </c>
      <c r="G1011" s="9" t="s">
        <v>461</v>
      </c>
      <c r="H1011" s="10">
        <v>0.77</v>
      </c>
    </row>
    <row r="1012" spans="1:9" x14ac:dyDescent="0.25">
      <c r="A1012" t="s">
        <v>118</v>
      </c>
      <c r="B1012" t="s">
        <v>391</v>
      </c>
      <c r="C1012" s="1">
        <v>44639.75</v>
      </c>
      <c r="D1012" t="s">
        <v>941</v>
      </c>
      <c r="E1012" t="s">
        <v>392</v>
      </c>
      <c r="F1012" s="9">
        <v>1.69</v>
      </c>
      <c r="G1012" s="9" t="s">
        <v>460</v>
      </c>
      <c r="H1012" s="10">
        <v>-1.1000000000000001</v>
      </c>
    </row>
    <row r="1013" spans="1:9" x14ac:dyDescent="0.25">
      <c r="A1013" t="s">
        <v>422</v>
      </c>
      <c r="B1013" t="s">
        <v>423</v>
      </c>
      <c r="C1013" s="1">
        <v>44639.78125</v>
      </c>
      <c r="D1013" t="s">
        <v>534</v>
      </c>
      <c r="E1013" t="s">
        <v>963</v>
      </c>
      <c r="F1013" s="9">
        <v>1.73</v>
      </c>
      <c r="G1013" s="9" t="s">
        <v>461</v>
      </c>
      <c r="H1013" s="10">
        <v>0.78</v>
      </c>
    </row>
    <row r="1014" spans="1:9" x14ac:dyDescent="0.25">
      <c r="A1014" t="s">
        <v>104</v>
      </c>
      <c r="B1014" t="s">
        <v>105</v>
      </c>
      <c r="C1014" s="1">
        <v>44639.791666666664</v>
      </c>
      <c r="D1014" t="s">
        <v>1199</v>
      </c>
      <c r="E1014" t="s">
        <v>710</v>
      </c>
      <c r="F1014" s="9">
        <v>2.2799999999999998</v>
      </c>
      <c r="G1014" s="9" t="s">
        <v>460</v>
      </c>
      <c r="H1014" s="10">
        <v>-1.1000000000000001</v>
      </c>
    </row>
    <row r="1015" spans="1:9" x14ac:dyDescent="0.25">
      <c r="A1015" t="s">
        <v>118</v>
      </c>
      <c r="B1015" t="s">
        <v>530</v>
      </c>
      <c r="C1015" s="1">
        <v>44639.791666666664</v>
      </c>
      <c r="D1015" t="s">
        <v>957</v>
      </c>
      <c r="E1015" t="s">
        <v>888</v>
      </c>
      <c r="F1015" s="9">
        <v>1.58</v>
      </c>
      <c r="G1015" s="9" t="s">
        <v>461</v>
      </c>
      <c r="H1015" s="10">
        <v>0.63</v>
      </c>
    </row>
    <row r="1016" spans="1:9" x14ac:dyDescent="0.25">
      <c r="A1016" t="s">
        <v>371</v>
      </c>
      <c r="B1016" t="s">
        <v>574</v>
      </c>
      <c r="C1016" s="1">
        <v>44639.822916666664</v>
      </c>
      <c r="D1016" t="s">
        <v>978</v>
      </c>
      <c r="E1016" t="s">
        <v>1200</v>
      </c>
      <c r="F1016" s="9">
        <v>2.2200000000000002</v>
      </c>
      <c r="G1016" s="9" t="s">
        <v>461</v>
      </c>
      <c r="H1016" s="10">
        <v>1.31</v>
      </c>
    </row>
    <row r="1017" spans="1:9" x14ac:dyDescent="0.25">
      <c r="A1017" t="s">
        <v>126</v>
      </c>
      <c r="B1017" t="s">
        <v>127</v>
      </c>
      <c r="C1017" s="1">
        <v>44639.958333333336</v>
      </c>
      <c r="D1017" t="s">
        <v>1201</v>
      </c>
      <c r="E1017" t="s">
        <v>128</v>
      </c>
      <c r="F1017" s="9">
        <v>1.74</v>
      </c>
      <c r="G1017" s="9" t="s">
        <v>460</v>
      </c>
      <c r="H1017" s="10">
        <v>-1.1000000000000001</v>
      </c>
    </row>
    <row r="1018" spans="1:9" x14ac:dyDescent="0.25">
      <c r="A1018" t="s">
        <v>1151</v>
      </c>
      <c r="B1018" t="s">
        <v>1152</v>
      </c>
      <c r="C1018" s="1">
        <v>44640.041666666664</v>
      </c>
      <c r="D1018" t="s">
        <v>1239</v>
      </c>
      <c r="E1018" t="s">
        <v>1240</v>
      </c>
      <c r="F1018" s="9">
        <v>1.53</v>
      </c>
      <c r="G1018" s="9" t="s">
        <v>460</v>
      </c>
      <c r="H1018" s="10">
        <v>-1.1000000000000001</v>
      </c>
    </row>
    <row r="1019" spans="1:9" x14ac:dyDescent="0.25">
      <c r="A1019" t="s">
        <v>440</v>
      </c>
      <c r="B1019" t="s">
        <v>441</v>
      </c>
      <c r="C1019" s="1">
        <v>44640.041666666664</v>
      </c>
      <c r="D1019" t="s">
        <v>445</v>
      </c>
      <c r="E1019" t="s">
        <v>680</v>
      </c>
      <c r="F1019" s="9">
        <v>1.6</v>
      </c>
      <c r="G1019" s="9" t="s">
        <v>461</v>
      </c>
      <c r="H1019" s="10">
        <v>0.65</v>
      </c>
    </row>
    <row r="1020" spans="1:9" x14ac:dyDescent="0.25">
      <c r="A1020" t="s">
        <v>440</v>
      </c>
      <c r="B1020" t="s">
        <v>441</v>
      </c>
      <c r="C1020" s="1">
        <v>44640.041666666664</v>
      </c>
      <c r="D1020" t="s">
        <v>451</v>
      </c>
      <c r="E1020" t="s">
        <v>1238</v>
      </c>
      <c r="F1020" s="9">
        <v>1.95</v>
      </c>
      <c r="G1020" s="9" t="s">
        <v>460</v>
      </c>
      <c r="H1020" s="10">
        <v>-1.1000000000000001</v>
      </c>
    </row>
    <row r="1021" spans="1:9" x14ac:dyDescent="0.25">
      <c r="A1021" t="s">
        <v>440</v>
      </c>
      <c r="B1021" t="s">
        <v>441</v>
      </c>
      <c r="C1021" s="1">
        <v>44640.041666666664</v>
      </c>
      <c r="D1021" t="s">
        <v>1128</v>
      </c>
      <c r="E1021" t="s">
        <v>452</v>
      </c>
      <c r="F1021" s="9">
        <v>1.73</v>
      </c>
      <c r="G1021" s="9" t="s">
        <v>460</v>
      </c>
      <c r="H1021" s="10">
        <v>-1.1000000000000001</v>
      </c>
    </row>
    <row r="1022" spans="1:9" x14ac:dyDescent="0.25">
      <c r="A1022" t="s">
        <v>440</v>
      </c>
      <c r="B1022" t="s">
        <v>441</v>
      </c>
      <c r="C1022" s="1">
        <v>44640.041666666664</v>
      </c>
      <c r="D1022" t="s">
        <v>446</v>
      </c>
      <c r="E1022" t="s">
        <v>442</v>
      </c>
      <c r="F1022" s="9">
        <v>1.64</v>
      </c>
      <c r="G1022" s="9" t="s">
        <v>461</v>
      </c>
      <c r="H1022" s="10">
        <v>0.69</v>
      </c>
    </row>
    <row r="1023" spans="1:9" x14ac:dyDescent="0.25">
      <c r="A1023" t="s">
        <v>261</v>
      </c>
      <c r="B1023" t="s">
        <v>169</v>
      </c>
      <c r="C1023" s="1">
        <v>44640.395833333336</v>
      </c>
      <c r="D1023" t="s">
        <v>1092</v>
      </c>
      <c r="E1023" t="s">
        <v>1224</v>
      </c>
      <c r="F1023" s="9">
        <v>2.2799999999999998</v>
      </c>
      <c r="G1023" s="9" t="s">
        <v>461</v>
      </c>
      <c r="H1023" s="10">
        <v>1.38</v>
      </c>
      <c r="I1023"/>
    </row>
    <row r="1024" spans="1:9" x14ac:dyDescent="0.25">
      <c r="A1024" t="s">
        <v>5</v>
      </c>
      <c r="B1024" t="s">
        <v>6</v>
      </c>
      <c r="C1024" s="1">
        <v>44640.416666666664</v>
      </c>
      <c r="D1024" t="s">
        <v>748</v>
      </c>
      <c r="E1024" t="s">
        <v>8</v>
      </c>
      <c r="F1024" s="9">
        <v>1.53</v>
      </c>
      <c r="G1024" s="9" t="s">
        <v>460</v>
      </c>
      <c r="H1024" s="10">
        <v>-1.1000000000000001</v>
      </c>
      <c r="I1024"/>
    </row>
    <row r="1025" spans="1:9" x14ac:dyDescent="0.25">
      <c r="A1025" t="s">
        <v>118</v>
      </c>
      <c r="B1025" t="s">
        <v>530</v>
      </c>
      <c r="C1025" s="1">
        <v>44640.4375</v>
      </c>
      <c r="D1025" t="s">
        <v>1103</v>
      </c>
      <c r="E1025" t="s">
        <v>872</v>
      </c>
      <c r="F1025" s="9">
        <v>2.02</v>
      </c>
      <c r="G1025" s="9" t="s">
        <v>460</v>
      </c>
      <c r="H1025" s="10">
        <v>-1.1000000000000001</v>
      </c>
      <c r="I1025"/>
    </row>
    <row r="1026" spans="1:9" x14ac:dyDescent="0.25">
      <c r="A1026" t="s">
        <v>149</v>
      </c>
      <c r="B1026" t="s">
        <v>157</v>
      </c>
      <c r="C1026" s="1">
        <v>44640.4375</v>
      </c>
      <c r="D1026" t="s">
        <v>818</v>
      </c>
      <c r="E1026" t="s">
        <v>662</v>
      </c>
      <c r="F1026" s="9">
        <v>1.81</v>
      </c>
      <c r="G1026" s="9" t="s">
        <v>460</v>
      </c>
      <c r="H1026" s="10">
        <v>-1.1000000000000001</v>
      </c>
      <c r="I1026"/>
    </row>
    <row r="1027" spans="1:9" x14ac:dyDescent="0.25">
      <c r="A1027" t="s">
        <v>149</v>
      </c>
      <c r="B1027" t="s">
        <v>244</v>
      </c>
      <c r="C1027" s="1">
        <v>44640.4375</v>
      </c>
      <c r="D1027" t="s">
        <v>954</v>
      </c>
      <c r="E1027" t="s">
        <v>1130</v>
      </c>
      <c r="F1027" s="9">
        <v>1.6</v>
      </c>
      <c r="G1027" s="9" t="s">
        <v>460</v>
      </c>
      <c r="H1027" s="10">
        <v>-1.1000000000000001</v>
      </c>
      <c r="I1027"/>
    </row>
    <row r="1028" spans="1:9" x14ac:dyDescent="0.25">
      <c r="A1028" t="s">
        <v>149</v>
      </c>
      <c r="B1028" t="s">
        <v>244</v>
      </c>
      <c r="C1028" s="1">
        <v>44640.4375</v>
      </c>
      <c r="D1028" t="s">
        <v>394</v>
      </c>
      <c r="E1028" t="s">
        <v>911</v>
      </c>
      <c r="F1028" s="9">
        <v>1.8</v>
      </c>
      <c r="G1028" s="9" t="s">
        <v>460</v>
      </c>
      <c r="H1028" s="10">
        <v>-1.1000000000000001</v>
      </c>
      <c r="I1028"/>
    </row>
    <row r="1029" spans="1:9" x14ac:dyDescent="0.25">
      <c r="A1029" t="s">
        <v>23</v>
      </c>
      <c r="B1029" t="s">
        <v>24</v>
      </c>
      <c r="C1029" s="1">
        <v>44640.447916666664</v>
      </c>
      <c r="D1029" t="s">
        <v>52</v>
      </c>
      <c r="E1029" t="s">
        <v>756</v>
      </c>
      <c r="F1029" s="9">
        <v>1.77</v>
      </c>
      <c r="G1029" s="9" t="s">
        <v>460</v>
      </c>
      <c r="H1029" s="10">
        <v>-1.1000000000000001</v>
      </c>
      <c r="I1029"/>
    </row>
    <row r="1030" spans="1:9" x14ac:dyDescent="0.25">
      <c r="A1030" t="s">
        <v>118</v>
      </c>
      <c r="B1030" t="s">
        <v>517</v>
      </c>
      <c r="C1030" s="1">
        <v>44640.458333333336</v>
      </c>
      <c r="D1030" t="s">
        <v>518</v>
      </c>
      <c r="E1030" t="s">
        <v>546</v>
      </c>
      <c r="F1030">
        <v>1.58</v>
      </c>
      <c r="G1030" t="s">
        <v>461</v>
      </c>
      <c r="H1030" s="6">
        <v>0.63</v>
      </c>
      <c r="I1030"/>
    </row>
    <row r="1031" spans="1:9" x14ac:dyDescent="0.25">
      <c r="A1031" t="s">
        <v>118</v>
      </c>
      <c r="B1031" t="s">
        <v>537</v>
      </c>
      <c r="C1031" s="1">
        <v>44640.458333333336</v>
      </c>
      <c r="D1031" t="s">
        <v>875</v>
      </c>
      <c r="E1031" t="s">
        <v>945</v>
      </c>
      <c r="F1031">
        <v>1.57</v>
      </c>
      <c r="G1031" t="s">
        <v>461</v>
      </c>
      <c r="H1031" s="6">
        <v>0.62</v>
      </c>
      <c r="I1031"/>
    </row>
    <row r="1032" spans="1:9" x14ac:dyDescent="0.25">
      <c r="A1032" t="s">
        <v>118</v>
      </c>
      <c r="B1032" t="s">
        <v>537</v>
      </c>
      <c r="C1032" s="1">
        <v>44640.458333333336</v>
      </c>
      <c r="D1032" t="s">
        <v>1085</v>
      </c>
      <c r="E1032" t="s">
        <v>1244</v>
      </c>
      <c r="F1032">
        <v>1.74</v>
      </c>
      <c r="G1032" t="s">
        <v>461</v>
      </c>
      <c r="H1032" s="6">
        <v>0.79</v>
      </c>
      <c r="I1032"/>
    </row>
    <row r="1033" spans="1:9" x14ac:dyDescent="0.25">
      <c r="A1033" t="s">
        <v>118</v>
      </c>
      <c r="B1033" t="s">
        <v>537</v>
      </c>
      <c r="C1033" s="1">
        <v>44640.458333333336</v>
      </c>
      <c r="D1033" t="s">
        <v>882</v>
      </c>
      <c r="E1033" t="s">
        <v>1084</v>
      </c>
      <c r="F1033">
        <v>1.71</v>
      </c>
      <c r="G1033" t="s">
        <v>461</v>
      </c>
      <c r="H1033" s="6">
        <v>0.76</v>
      </c>
      <c r="I1033"/>
    </row>
    <row r="1034" spans="1:9" x14ac:dyDescent="0.25">
      <c r="A1034" t="s">
        <v>118</v>
      </c>
      <c r="B1034" t="s">
        <v>530</v>
      </c>
      <c r="C1034" s="1">
        <v>44640.458333333336</v>
      </c>
      <c r="D1034" t="s">
        <v>871</v>
      </c>
      <c r="E1034" t="s">
        <v>1246</v>
      </c>
      <c r="F1034">
        <v>1.67</v>
      </c>
      <c r="G1034" t="s">
        <v>460</v>
      </c>
      <c r="H1034" s="10">
        <v>-1.1000000000000001</v>
      </c>
      <c r="I1034"/>
    </row>
    <row r="1035" spans="1:9" x14ac:dyDescent="0.25">
      <c r="A1035" t="s">
        <v>118</v>
      </c>
      <c r="B1035" t="s">
        <v>530</v>
      </c>
      <c r="C1035" s="1">
        <v>44640.458333333336</v>
      </c>
      <c r="D1035" t="s">
        <v>532</v>
      </c>
      <c r="E1035" t="s">
        <v>1247</v>
      </c>
      <c r="F1035">
        <v>1.63</v>
      </c>
      <c r="G1035" t="s">
        <v>461</v>
      </c>
      <c r="H1035" s="6">
        <v>0.68</v>
      </c>
      <c r="I1035"/>
    </row>
    <row r="1036" spans="1:9" x14ac:dyDescent="0.25">
      <c r="A1036" t="s">
        <v>160</v>
      </c>
      <c r="B1036" t="s">
        <v>161</v>
      </c>
      <c r="C1036" s="1">
        <v>44640.458333333336</v>
      </c>
      <c r="D1036" t="s">
        <v>698</v>
      </c>
      <c r="E1036" t="s">
        <v>167</v>
      </c>
      <c r="F1036">
        <v>2</v>
      </c>
      <c r="G1036" t="s">
        <v>460</v>
      </c>
      <c r="H1036" s="10">
        <v>-1.1000000000000001</v>
      </c>
      <c r="I1036"/>
    </row>
    <row r="1037" spans="1:9" x14ac:dyDescent="0.25">
      <c r="A1037" t="s">
        <v>160</v>
      </c>
      <c r="B1037" t="s">
        <v>161</v>
      </c>
      <c r="C1037" s="1">
        <v>44640.458333333336</v>
      </c>
      <c r="D1037" t="s">
        <v>879</v>
      </c>
      <c r="E1037" t="s">
        <v>162</v>
      </c>
      <c r="F1037">
        <v>2.12</v>
      </c>
      <c r="G1037" t="s">
        <v>460</v>
      </c>
      <c r="H1037" s="10">
        <v>-1.1000000000000001</v>
      </c>
      <c r="I1037"/>
    </row>
    <row r="1038" spans="1:9" x14ac:dyDescent="0.25">
      <c r="A1038" t="s">
        <v>92</v>
      </c>
      <c r="B1038" t="s">
        <v>412</v>
      </c>
      <c r="C1038" s="1">
        <v>44640.46875</v>
      </c>
      <c r="D1038" t="s">
        <v>1230</v>
      </c>
      <c r="E1038" t="s">
        <v>413</v>
      </c>
      <c r="F1038">
        <v>1.94</v>
      </c>
      <c r="G1038" t="s">
        <v>460</v>
      </c>
      <c r="H1038" s="10">
        <v>-1.1000000000000001</v>
      </c>
      <c r="I1038"/>
    </row>
    <row r="1039" spans="1:9" x14ac:dyDescent="0.25">
      <c r="A1039" t="s">
        <v>202</v>
      </c>
      <c r="B1039" t="s">
        <v>426</v>
      </c>
      <c r="C1039" s="1">
        <v>44640.479166666664</v>
      </c>
      <c r="D1039" t="s">
        <v>1227</v>
      </c>
      <c r="E1039" t="s">
        <v>1228</v>
      </c>
      <c r="F1039">
        <v>1.96</v>
      </c>
      <c r="G1039" t="s">
        <v>461</v>
      </c>
      <c r="H1039" s="6">
        <v>1.04</v>
      </c>
      <c r="I1039"/>
    </row>
    <row r="1040" spans="1:9" x14ac:dyDescent="0.25">
      <c r="A1040" t="s">
        <v>104</v>
      </c>
      <c r="B1040" t="s">
        <v>105</v>
      </c>
      <c r="C1040" s="1">
        <v>44640.479166666664</v>
      </c>
      <c r="D1040" t="s">
        <v>484</v>
      </c>
      <c r="E1040" t="s">
        <v>401</v>
      </c>
      <c r="F1040">
        <v>1.74</v>
      </c>
      <c r="G1040" t="s">
        <v>461</v>
      </c>
      <c r="H1040" s="6">
        <v>0.79</v>
      </c>
      <c r="I1040"/>
    </row>
    <row r="1041" spans="1:9" x14ac:dyDescent="0.25">
      <c r="A1041" t="s">
        <v>118</v>
      </c>
      <c r="B1041" t="s">
        <v>517</v>
      </c>
      <c r="C1041" s="1">
        <v>44640.479166666664</v>
      </c>
      <c r="D1041" t="s">
        <v>1097</v>
      </c>
      <c r="E1041" t="s">
        <v>540</v>
      </c>
      <c r="F1041">
        <v>1.63</v>
      </c>
      <c r="G1041" t="s">
        <v>461</v>
      </c>
      <c r="H1041" s="6">
        <v>0.68</v>
      </c>
      <c r="I1041"/>
    </row>
    <row r="1042" spans="1:9" x14ac:dyDescent="0.25">
      <c r="A1042" t="s">
        <v>160</v>
      </c>
      <c r="B1042" t="s">
        <v>161</v>
      </c>
      <c r="C1042" s="1">
        <v>44640.479166666664</v>
      </c>
      <c r="D1042" t="s">
        <v>750</v>
      </c>
      <c r="E1042" t="s">
        <v>880</v>
      </c>
      <c r="F1042">
        <v>1.79</v>
      </c>
      <c r="G1042" t="s">
        <v>460</v>
      </c>
      <c r="H1042" s="10">
        <v>-1.1000000000000001</v>
      </c>
      <c r="I1042"/>
    </row>
    <row r="1043" spans="1:9" x14ac:dyDescent="0.25">
      <c r="A1043" t="s">
        <v>104</v>
      </c>
      <c r="B1043" t="s">
        <v>111</v>
      </c>
      <c r="C1043" s="1">
        <v>44640.486111111109</v>
      </c>
      <c r="D1043" t="s">
        <v>833</v>
      </c>
      <c r="E1043" t="s">
        <v>751</v>
      </c>
      <c r="F1043">
        <v>1.61</v>
      </c>
      <c r="G1043" t="s">
        <v>460</v>
      </c>
      <c r="H1043" s="10">
        <v>-1.1000000000000001</v>
      </c>
      <c r="I1043"/>
    </row>
    <row r="1044" spans="1:9" x14ac:dyDescent="0.25">
      <c r="A1044" t="s">
        <v>61</v>
      </c>
      <c r="B1044" t="s">
        <v>38</v>
      </c>
      <c r="C1044" s="1">
        <v>44640.5</v>
      </c>
      <c r="D1044" t="s">
        <v>1169</v>
      </c>
      <c r="E1044" t="s">
        <v>180</v>
      </c>
      <c r="F1044" s="9">
        <v>1.77</v>
      </c>
      <c r="G1044" s="9" t="s">
        <v>461</v>
      </c>
      <c r="H1044" s="10">
        <v>0.83</v>
      </c>
    </row>
    <row r="1045" spans="1:9" x14ac:dyDescent="0.25">
      <c r="A1045" t="s">
        <v>61</v>
      </c>
      <c r="B1045" t="s">
        <v>38</v>
      </c>
      <c r="C1045" s="1">
        <v>44640.5</v>
      </c>
      <c r="D1045" t="s">
        <v>177</v>
      </c>
      <c r="E1045" t="s">
        <v>752</v>
      </c>
      <c r="F1045" s="9">
        <v>1.74</v>
      </c>
      <c r="G1045" s="9" t="s">
        <v>461</v>
      </c>
      <c r="H1045" s="10">
        <v>0.79</v>
      </c>
    </row>
    <row r="1046" spans="1:9" x14ac:dyDescent="0.25">
      <c r="A1046" t="s">
        <v>184</v>
      </c>
      <c r="B1046" t="s">
        <v>185</v>
      </c>
      <c r="C1046" s="1">
        <v>44640.5</v>
      </c>
      <c r="D1046" t="s">
        <v>776</v>
      </c>
      <c r="E1046" t="s">
        <v>260</v>
      </c>
      <c r="F1046">
        <v>1.78</v>
      </c>
      <c r="G1046" t="s">
        <v>461</v>
      </c>
      <c r="H1046" s="6">
        <v>0.84</v>
      </c>
      <c r="I1046"/>
    </row>
    <row r="1047" spans="1:9" x14ac:dyDescent="0.25">
      <c r="A1047" t="s">
        <v>77</v>
      </c>
      <c r="B1047" t="s">
        <v>435</v>
      </c>
      <c r="C1047" s="1">
        <v>44640.5</v>
      </c>
      <c r="D1047" t="s">
        <v>980</v>
      </c>
      <c r="E1047" t="s">
        <v>436</v>
      </c>
      <c r="F1047">
        <v>2.36</v>
      </c>
      <c r="G1047" t="s">
        <v>460</v>
      </c>
      <c r="H1047" s="10">
        <v>-1.1000000000000001</v>
      </c>
      <c r="I1047"/>
    </row>
    <row r="1048" spans="1:9" x14ac:dyDescent="0.25">
      <c r="A1048" t="s">
        <v>64</v>
      </c>
      <c r="B1048" t="s">
        <v>81</v>
      </c>
      <c r="C1048" s="1">
        <v>44640.5</v>
      </c>
      <c r="D1048" t="s">
        <v>1026</v>
      </c>
      <c r="E1048" t="s">
        <v>1068</v>
      </c>
      <c r="F1048" s="9">
        <v>2.37</v>
      </c>
      <c r="G1048" t="s">
        <v>461</v>
      </c>
      <c r="H1048" s="10">
        <v>1.51</v>
      </c>
      <c r="I1048"/>
    </row>
    <row r="1049" spans="1:9" x14ac:dyDescent="0.25">
      <c r="A1049" t="s">
        <v>104</v>
      </c>
      <c r="B1049" t="s">
        <v>169</v>
      </c>
      <c r="C1049" s="1">
        <v>44640.5</v>
      </c>
      <c r="D1049" t="s">
        <v>1233</v>
      </c>
      <c r="E1049" t="s">
        <v>1234</v>
      </c>
      <c r="F1049" s="9">
        <v>1.85</v>
      </c>
      <c r="G1049" s="9" t="s">
        <v>460</v>
      </c>
      <c r="H1049" s="10">
        <v>-1.1000000000000001</v>
      </c>
      <c r="I1049"/>
    </row>
    <row r="1050" spans="1:9" x14ac:dyDescent="0.25">
      <c r="A1050" t="s">
        <v>118</v>
      </c>
      <c r="B1050" t="s">
        <v>530</v>
      </c>
      <c r="C1050" s="1">
        <v>44640.5</v>
      </c>
      <c r="D1050" t="s">
        <v>896</v>
      </c>
      <c r="E1050" t="s">
        <v>531</v>
      </c>
      <c r="F1050">
        <v>1.62</v>
      </c>
      <c r="G1050" t="s">
        <v>461</v>
      </c>
      <c r="H1050" s="6">
        <v>0.67</v>
      </c>
      <c r="I1050"/>
    </row>
    <row r="1051" spans="1:9" x14ac:dyDescent="0.25">
      <c r="A1051" t="s">
        <v>188</v>
      </c>
      <c r="B1051" t="s">
        <v>269</v>
      </c>
      <c r="C1051" s="1">
        <v>44640.520833333336</v>
      </c>
      <c r="D1051" t="s">
        <v>797</v>
      </c>
      <c r="E1051" t="s">
        <v>357</v>
      </c>
      <c r="F1051">
        <v>2.06</v>
      </c>
      <c r="G1051" t="s">
        <v>460</v>
      </c>
      <c r="H1051" s="10">
        <v>-1.1000000000000001</v>
      </c>
      <c r="I1051"/>
    </row>
    <row r="1052" spans="1:9" x14ac:dyDescent="0.25">
      <c r="A1052" t="s">
        <v>64</v>
      </c>
      <c r="B1052" t="s">
        <v>199</v>
      </c>
      <c r="C1052" s="1">
        <v>44640.541666666664</v>
      </c>
      <c r="D1052" t="s">
        <v>217</v>
      </c>
      <c r="E1052" t="s">
        <v>910</v>
      </c>
      <c r="F1052" s="9">
        <v>2.15</v>
      </c>
      <c r="G1052" t="s">
        <v>461</v>
      </c>
      <c r="H1052" s="10">
        <v>1.27</v>
      </c>
      <c r="I1052"/>
    </row>
    <row r="1053" spans="1:9" x14ac:dyDescent="0.25">
      <c r="A1053" t="s">
        <v>64</v>
      </c>
      <c r="B1053" t="s">
        <v>213</v>
      </c>
      <c r="C1053" s="1">
        <v>44640.541666666664</v>
      </c>
      <c r="D1053" t="s">
        <v>761</v>
      </c>
      <c r="E1053" t="s">
        <v>1219</v>
      </c>
      <c r="F1053">
        <v>2.4</v>
      </c>
      <c r="G1053" t="s">
        <v>461</v>
      </c>
      <c r="H1053" s="6">
        <v>1.51</v>
      </c>
      <c r="I1053"/>
    </row>
    <row r="1054" spans="1:9" x14ac:dyDescent="0.25">
      <c r="A1054" t="s">
        <v>422</v>
      </c>
      <c r="B1054" t="s">
        <v>469</v>
      </c>
      <c r="C1054" s="1">
        <v>44640.541666666664</v>
      </c>
      <c r="D1054" t="s">
        <v>915</v>
      </c>
      <c r="E1054" t="s">
        <v>1022</v>
      </c>
      <c r="F1054">
        <v>1.8</v>
      </c>
      <c r="G1054" t="s">
        <v>461</v>
      </c>
      <c r="H1054" s="6">
        <v>0.86</v>
      </c>
      <c r="I1054"/>
    </row>
    <row r="1055" spans="1:9" x14ac:dyDescent="0.25">
      <c r="A1055" t="s">
        <v>422</v>
      </c>
      <c r="B1055" t="s">
        <v>469</v>
      </c>
      <c r="C1055" s="1">
        <v>44640.541666666664</v>
      </c>
      <c r="D1055" t="s">
        <v>1021</v>
      </c>
      <c r="E1055" t="s">
        <v>612</v>
      </c>
      <c r="F1055">
        <v>1.86</v>
      </c>
      <c r="G1055" t="s">
        <v>461</v>
      </c>
      <c r="H1055" s="6">
        <v>0.93</v>
      </c>
      <c r="I1055"/>
    </row>
    <row r="1056" spans="1:9" x14ac:dyDescent="0.25">
      <c r="A1056" t="s">
        <v>202</v>
      </c>
      <c r="B1056" t="s">
        <v>203</v>
      </c>
      <c r="C1056" s="1">
        <v>44640.541666666664</v>
      </c>
      <c r="D1056" t="s">
        <v>369</v>
      </c>
      <c r="E1056" t="s">
        <v>636</v>
      </c>
      <c r="F1056">
        <v>1.98</v>
      </c>
      <c r="G1056" t="s">
        <v>461</v>
      </c>
      <c r="H1056" s="6">
        <v>1.06</v>
      </c>
      <c r="I1056"/>
    </row>
    <row r="1057" spans="1:9" x14ac:dyDescent="0.25">
      <c r="A1057" t="s">
        <v>17</v>
      </c>
      <c r="B1057" t="s">
        <v>18</v>
      </c>
      <c r="C1057" s="1">
        <v>44640.541666666664</v>
      </c>
      <c r="D1057" t="s">
        <v>59</v>
      </c>
      <c r="E1057" t="s">
        <v>43</v>
      </c>
      <c r="F1057">
        <v>1.87</v>
      </c>
      <c r="G1057" t="s">
        <v>460</v>
      </c>
      <c r="H1057" s="10">
        <v>-1.1000000000000001</v>
      </c>
      <c r="I1057"/>
    </row>
    <row r="1058" spans="1:9" x14ac:dyDescent="0.25">
      <c r="A1058" t="s">
        <v>92</v>
      </c>
      <c r="B1058" t="s">
        <v>412</v>
      </c>
      <c r="C1058" s="1">
        <v>44640.5625</v>
      </c>
      <c r="D1058" t="s">
        <v>1231</v>
      </c>
      <c r="E1058" t="s">
        <v>1120</v>
      </c>
      <c r="F1058">
        <v>2.92</v>
      </c>
      <c r="G1058" t="s">
        <v>460</v>
      </c>
      <c r="H1058" s="10">
        <v>-1.1000000000000001</v>
      </c>
      <c r="I1058"/>
    </row>
    <row r="1059" spans="1:9" x14ac:dyDescent="0.25">
      <c r="A1059" t="s">
        <v>261</v>
      </c>
      <c r="B1059" t="s">
        <v>262</v>
      </c>
      <c r="C1059" s="1">
        <v>44640.583333333336</v>
      </c>
      <c r="D1059" t="s">
        <v>483</v>
      </c>
      <c r="E1059" t="s">
        <v>486</v>
      </c>
      <c r="F1059">
        <v>1.6</v>
      </c>
      <c r="G1059" t="s">
        <v>460</v>
      </c>
      <c r="H1059" s="10">
        <v>-1.1000000000000001</v>
      </c>
      <c r="I1059"/>
    </row>
    <row r="1060" spans="1:9" x14ac:dyDescent="0.25">
      <c r="A1060" t="s">
        <v>261</v>
      </c>
      <c r="B1060" t="s">
        <v>262</v>
      </c>
      <c r="C1060" s="1">
        <v>44640.583333333336</v>
      </c>
      <c r="D1060" t="s">
        <v>929</v>
      </c>
      <c r="E1060" t="s">
        <v>1025</v>
      </c>
      <c r="F1060">
        <v>2.1800000000000002</v>
      </c>
      <c r="G1060" t="s">
        <v>460</v>
      </c>
      <c r="H1060" s="10">
        <v>-1.1000000000000001</v>
      </c>
      <c r="I1060"/>
    </row>
    <row r="1061" spans="1:9" x14ac:dyDescent="0.25">
      <c r="A1061" t="s">
        <v>261</v>
      </c>
      <c r="B1061" t="s">
        <v>262</v>
      </c>
      <c r="C1061" s="1">
        <v>44640.583333333336</v>
      </c>
      <c r="D1061" t="s">
        <v>482</v>
      </c>
      <c r="E1061" t="s">
        <v>263</v>
      </c>
      <c r="F1061">
        <v>1.67</v>
      </c>
      <c r="G1061" t="s">
        <v>461</v>
      </c>
      <c r="H1061" s="6">
        <v>0.73</v>
      </c>
      <c r="I1061"/>
    </row>
    <row r="1062" spans="1:9" x14ac:dyDescent="0.25">
      <c r="A1062" t="s">
        <v>261</v>
      </c>
      <c r="B1062" t="s">
        <v>169</v>
      </c>
      <c r="C1062" s="1">
        <v>44640.583333333336</v>
      </c>
      <c r="D1062" t="s">
        <v>1216</v>
      </c>
      <c r="E1062" t="s">
        <v>1217</v>
      </c>
      <c r="F1062">
        <v>2.2799999999999998</v>
      </c>
      <c r="G1062" t="s">
        <v>460</v>
      </c>
      <c r="H1062" s="10">
        <v>-1.1000000000000001</v>
      </c>
      <c r="I1062"/>
    </row>
    <row r="1063" spans="1:9" x14ac:dyDescent="0.25">
      <c r="A1063" t="s">
        <v>188</v>
      </c>
      <c r="B1063" t="s">
        <v>38</v>
      </c>
      <c r="C1063" s="1">
        <v>44640.583333333336</v>
      </c>
      <c r="D1063" t="s">
        <v>642</v>
      </c>
      <c r="E1063" t="s">
        <v>338</v>
      </c>
      <c r="F1063">
        <v>2</v>
      </c>
      <c r="G1063" t="s">
        <v>460</v>
      </c>
      <c r="H1063" s="10">
        <v>-1.1000000000000001</v>
      </c>
      <c r="I1063"/>
    </row>
    <row r="1064" spans="1:9" x14ac:dyDescent="0.25">
      <c r="A1064" t="s">
        <v>77</v>
      </c>
      <c r="B1064" t="s">
        <v>435</v>
      </c>
      <c r="C1064" s="1">
        <v>44640.583333333336</v>
      </c>
      <c r="D1064" t="s">
        <v>738</v>
      </c>
      <c r="E1064" t="s">
        <v>925</v>
      </c>
      <c r="F1064">
        <v>1.68</v>
      </c>
      <c r="G1064" t="s">
        <v>461</v>
      </c>
      <c r="H1064" s="6">
        <v>0.73</v>
      </c>
      <c r="I1064"/>
    </row>
    <row r="1065" spans="1:9" x14ac:dyDescent="0.25">
      <c r="A1065" t="s">
        <v>77</v>
      </c>
      <c r="B1065" t="s">
        <v>435</v>
      </c>
      <c r="C1065" s="1">
        <v>44640.583333333336</v>
      </c>
      <c r="D1065" t="s">
        <v>1110</v>
      </c>
      <c r="E1065" t="s">
        <v>1225</v>
      </c>
      <c r="F1065">
        <v>1.78</v>
      </c>
      <c r="G1065" t="s">
        <v>461</v>
      </c>
      <c r="H1065" s="6">
        <v>0.84</v>
      </c>
      <c r="I1065"/>
    </row>
    <row r="1066" spans="1:9" x14ac:dyDescent="0.25">
      <c r="A1066" t="s">
        <v>104</v>
      </c>
      <c r="B1066" t="s">
        <v>105</v>
      </c>
      <c r="C1066" s="1">
        <v>44640.583333333336</v>
      </c>
      <c r="D1066" t="s">
        <v>922</v>
      </c>
      <c r="E1066" t="s">
        <v>828</v>
      </c>
      <c r="F1066">
        <v>1.6</v>
      </c>
      <c r="G1066" t="s">
        <v>461</v>
      </c>
      <c r="H1066" s="6">
        <v>0.65</v>
      </c>
      <c r="I1066"/>
    </row>
    <row r="1067" spans="1:9" x14ac:dyDescent="0.25">
      <c r="A1067" t="s">
        <v>122</v>
      </c>
      <c r="B1067" t="s">
        <v>164</v>
      </c>
      <c r="C1067" s="1">
        <v>44640.583333333336</v>
      </c>
      <c r="D1067" t="s">
        <v>972</v>
      </c>
      <c r="E1067" t="s">
        <v>1235</v>
      </c>
      <c r="F1067">
        <v>1.92</v>
      </c>
      <c r="G1067" t="s">
        <v>460</v>
      </c>
      <c r="H1067" s="10">
        <v>-1.1000000000000001</v>
      </c>
      <c r="I1067"/>
    </row>
    <row r="1068" spans="1:9" x14ac:dyDescent="0.25">
      <c r="A1068" t="s">
        <v>202</v>
      </c>
      <c r="B1068" t="s">
        <v>203</v>
      </c>
      <c r="C1068" s="1">
        <v>44640.635416666664</v>
      </c>
      <c r="D1068" t="s">
        <v>219</v>
      </c>
      <c r="E1068" t="s">
        <v>628</v>
      </c>
      <c r="F1068">
        <v>1.8</v>
      </c>
      <c r="G1068" t="s">
        <v>461</v>
      </c>
      <c r="H1068" s="6">
        <v>0.86</v>
      </c>
      <c r="I1068"/>
    </row>
    <row r="1069" spans="1:9" x14ac:dyDescent="0.25">
      <c r="A1069" t="s">
        <v>118</v>
      </c>
      <c r="B1069" t="s">
        <v>206</v>
      </c>
      <c r="C1069" s="1">
        <v>44640.635416666664</v>
      </c>
      <c r="D1069" t="s">
        <v>907</v>
      </c>
      <c r="E1069" t="s">
        <v>1236</v>
      </c>
      <c r="F1069">
        <v>1.93</v>
      </c>
      <c r="G1069" t="s">
        <v>461</v>
      </c>
      <c r="H1069" s="6">
        <v>1</v>
      </c>
      <c r="I1069"/>
    </row>
    <row r="1070" spans="1:9" x14ac:dyDescent="0.25">
      <c r="A1070" t="s">
        <v>122</v>
      </c>
      <c r="B1070" t="s">
        <v>123</v>
      </c>
      <c r="C1070" s="1">
        <v>44640.645833333336</v>
      </c>
      <c r="D1070" t="s">
        <v>580</v>
      </c>
      <c r="E1070" t="s">
        <v>936</v>
      </c>
      <c r="F1070">
        <v>1.82</v>
      </c>
      <c r="G1070" t="s">
        <v>461</v>
      </c>
      <c r="H1070" s="6">
        <v>0.88</v>
      </c>
      <c r="I1070"/>
    </row>
    <row r="1071" spans="1:9" x14ac:dyDescent="0.25">
      <c r="A1071" t="s">
        <v>122</v>
      </c>
      <c r="B1071" t="s">
        <v>123</v>
      </c>
      <c r="C1071" s="1">
        <v>44640.645833333336</v>
      </c>
      <c r="D1071" t="s">
        <v>125</v>
      </c>
      <c r="E1071" t="s">
        <v>439</v>
      </c>
      <c r="F1071">
        <v>1.65</v>
      </c>
      <c r="G1071" t="s">
        <v>460</v>
      </c>
      <c r="H1071" s="10">
        <v>-1.1000000000000001</v>
      </c>
      <c r="I1071"/>
    </row>
    <row r="1072" spans="1:9" x14ac:dyDescent="0.25">
      <c r="A1072" t="s">
        <v>118</v>
      </c>
      <c r="B1072" t="s">
        <v>391</v>
      </c>
      <c r="C1072" s="1">
        <v>44640.645833333336</v>
      </c>
      <c r="D1072" t="s">
        <v>940</v>
      </c>
      <c r="E1072" t="s">
        <v>1241</v>
      </c>
      <c r="F1072">
        <v>2.2000000000000002</v>
      </c>
      <c r="G1072" t="s">
        <v>460</v>
      </c>
      <c r="H1072" s="10">
        <v>-1.1000000000000001</v>
      </c>
      <c r="I1072"/>
    </row>
    <row r="1073" spans="1:9" x14ac:dyDescent="0.25">
      <c r="A1073" t="s">
        <v>118</v>
      </c>
      <c r="B1073" t="s">
        <v>391</v>
      </c>
      <c r="C1073" s="1">
        <v>44640.645833333336</v>
      </c>
      <c r="D1073" t="s">
        <v>942</v>
      </c>
      <c r="E1073" t="s">
        <v>528</v>
      </c>
      <c r="F1073">
        <v>1.56</v>
      </c>
      <c r="G1073" t="s">
        <v>460</v>
      </c>
      <c r="H1073" s="10">
        <v>-1.1000000000000001</v>
      </c>
      <c r="I1073"/>
    </row>
    <row r="1074" spans="1:9" x14ac:dyDescent="0.25">
      <c r="A1074" t="s">
        <v>118</v>
      </c>
      <c r="B1074" t="s">
        <v>537</v>
      </c>
      <c r="C1074" s="1">
        <v>44640.645833333336</v>
      </c>
      <c r="D1074" t="s">
        <v>886</v>
      </c>
      <c r="E1074" t="s">
        <v>890</v>
      </c>
      <c r="F1074">
        <v>1.59</v>
      </c>
      <c r="G1074" t="s">
        <v>460</v>
      </c>
      <c r="H1074" s="10">
        <v>-1.1000000000000001</v>
      </c>
      <c r="I1074"/>
    </row>
    <row r="1075" spans="1:9" x14ac:dyDescent="0.25">
      <c r="A1075" t="s">
        <v>514</v>
      </c>
      <c r="B1075" t="s">
        <v>407</v>
      </c>
      <c r="C1075" s="1">
        <v>44640.645833333336</v>
      </c>
      <c r="D1075" t="s">
        <v>695</v>
      </c>
      <c r="E1075" t="s">
        <v>515</v>
      </c>
      <c r="F1075">
        <v>1.77</v>
      </c>
      <c r="G1075" t="s">
        <v>460</v>
      </c>
      <c r="H1075" s="10">
        <v>-1.1000000000000001</v>
      </c>
      <c r="I1075"/>
    </row>
    <row r="1076" spans="1:9" x14ac:dyDescent="0.25">
      <c r="A1076" t="s">
        <v>514</v>
      </c>
      <c r="B1076" t="s">
        <v>407</v>
      </c>
      <c r="C1076" s="1">
        <v>44640.645833333336</v>
      </c>
      <c r="D1076" t="s">
        <v>694</v>
      </c>
      <c r="E1076" t="s">
        <v>918</v>
      </c>
      <c r="F1076">
        <v>2.37</v>
      </c>
      <c r="G1076" t="s">
        <v>460</v>
      </c>
      <c r="H1076" s="10">
        <v>-1.1000000000000001</v>
      </c>
      <c r="I1076"/>
    </row>
    <row r="1077" spans="1:9" x14ac:dyDescent="0.25">
      <c r="A1077" t="s">
        <v>92</v>
      </c>
      <c r="B1077" t="s">
        <v>412</v>
      </c>
      <c r="C1077" s="1">
        <v>44640.65625</v>
      </c>
      <c r="D1077" t="s">
        <v>1107</v>
      </c>
      <c r="E1077" t="s">
        <v>1232</v>
      </c>
      <c r="F1077">
        <v>2.21</v>
      </c>
      <c r="G1077" t="s">
        <v>460</v>
      </c>
      <c r="H1077" s="10">
        <v>-1.1000000000000001</v>
      </c>
      <c r="I1077"/>
    </row>
    <row r="1078" spans="1:9" x14ac:dyDescent="0.25">
      <c r="A1078" t="s">
        <v>422</v>
      </c>
      <c r="B1078" t="s">
        <v>469</v>
      </c>
      <c r="C1078" s="1">
        <v>44640.666666666664</v>
      </c>
      <c r="D1078" t="s">
        <v>953</v>
      </c>
      <c r="E1078" t="s">
        <v>914</v>
      </c>
      <c r="F1078">
        <v>1.93</v>
      </c>
      <c r="G1078" t="s">
        <v>460</v>
      </c>
      <c r="H1078" s="10">
        <v>-1.1000000000000001</v>
      </c>
      <c r="I1078"/>
    </row>
    <row r="1079" spans="1:9" x14ac:dyDescent="0.25">
      <c r="A1079" t="s">
        <v>422</v>
      </c>
      <c r="B1079" t="s">
        <v>469</v>
      </c>
      <c r="C1079" s="1">
        <v>44640.666666666664</v>
      </c>
      <c r="D1079" t="s">
        <v>535</v>
      </c>
      <c r="E1079" t="s">
        <v>474</v>
      </c>
      <c r="F1079">
        <v>1.74</v>
      </c>
      <c r="G1079" t="s">
        <v>461</v>
      </c>
      <c r="H1079" s="6">
        <v>0.79</v>
      </c>
      <c r="I1079"/>
    </row>
    <row r="1080" spans="1:9" x14ac:dyDescent="0.25">
      <c r="A1080" t="s">
        <v>422</v>
      </c>
      <c r="B1080" t="s">
        <v>469</v>
      </c>
      <c r="C1080" s="1">
        <v>44640.666666666664</v>
      </c>
      <c r="D1080" t="s">
        <v>543</v>
      </c>
      <c r="E1080" t="s">
        <v>1226</v>
      </c>
      <c r="F1080">
        <v>1.58</v>
      </c>
      <c r="G1080" t="s">
        <v>461</v>
      </c>
      <c r="H1080" s="6">
        <v>0.63</v>
      </c>
      <c r="I1080"/>
    </row>
    <row r="1081" spans="1:9" x14ac:dyDescent="0.25">
      <c r="A1081" t="s">
        <v>126</v>
      </c>
      <c r="B1081" t="s">
        <v>656</v>
      </c>
      <c r="C1081" s="1">
        <v>44640.666666666664</v>
      </c>
      <c r="D1081" t="s">
        <v>1029</v>
      </c>
      <c r="E1081" t="s">
        <v>1027</v>
      </c>
      <c r="F1081">
        <v>1.57</v>
      </c>
      <c r="G1081" t="s">
        <v>460</v>
      </c>
      <c r="H1081" s="10">
        <v>-1.1000000000000001</v>
      </c>
      <c r="I1081"/>
    </row>
    <row r="1082" spans="1:9" x14ac:dyDescent="0.25">
      <c r="A1082" t="s">
        <v>118</v>
      </c>
      <c r="B1082" t="s">
        <v>391</v>
      </c>
      <c r="C1082" s="1">
        <v>44640.666666666664</v>
      </c>
      <c r="D1082" t="s">
        <v>1242</v>
      </c>
      <c r="E1082" t="s">
        <v>1243</v>
      </c>
      <c r="F1082">
        <v>1.55</v>
      </c>
      <c r="G1082" t="s">
        <v>460</v>
      </c>
      <c r="H1082" s="10">
        <v>-1.1000000000000001</v>
      </c>
      <c r="I1082"/>
    </row>
    <row r="1083" spans="1:9" x14ac:dyDescent="0.25">
      <c r="A1083" t="s">
        <v>118</v>
      </c>
      <c r="B1083" t="s">
        <v>391</v>
      </c>
      <c r="C1083" s="1">
        <v>44640.666666666664</v>
      </c>
      <c r="D1083" t="s">
        <v>1096</v>
      </c>
      <c r="E1083" t="s">
        <v>393</v>
      </c>
      <c r="F1083">
        <v>1.57</v>
      </c>
      <c r="G1083" t="s">
        <v>461</v>
      </c>
      <c r="H1083" s="6">
        <v>0.62</v>
      </c>
      <c r="I1083"/>
    </row>
    <row r="1084" spans="1:9" x14ac:dyDescent="0.25">
      <c r="A1084" t="s">
        <v>118</v>
      </c>
      <c r="B1084" t="s">
        <v>517</v>
      </c>
      <c r="C1084" s="1">
        <v>44640.666666666664</v>
      </c>
      <c r="D1084" t="s">
        <v>839</v>
      </c>
      <c r="E1084" t="s">
        <v>526</v>
      </c>
      <c r="F1084">
        <v>1.52</v>
      </c>
      <c r="G1084" t="s">
        <v>461</v>
      </c>
      <c r="H1084" s="6">
        <v>0.56000000000000005</v>
      </c>
      <c r="I1084"/>
    </row>
    <row r="1085" spans="1:9" x14ac:dyDescent="0.25">
      <c r="A1085" t="s">
        <v>118</v>
      </c>
      <c r="B1085" t="s">
        <v>517</v>
      </c>
      <c r="C1085" s="1">
        <v>44640.666666666664</v>
      </c>
      <c r="D1085" t="s">
        <v>547</v>
      </c>
      <c r="E1085" t="s">
        <v>840</v>
      </c>
      <c r="F1085">
        <v>1.73</v>
      </c>
      <c r="G1085" t="s">
        <v>461</v>
      </c>
      <c r="H1085" s="6">
        <v>0.78</v>
      </c>
      <c r="I1085"/>
    </row>
    <row r="1086" spans="1:9" x14ac:dyDescent="0.25">
      <c r="A1086" t="s">
        <v>118</v>
      </c>
      <c r="B1086" t="s">
        <v>537</v>
      </c>
      <c r="C1086" s="1">
        <v>44640.666666666664</v>
      </c>
      <c r="D1086" t="s">
        <v>889</v>
      </c>
      <c r="E1086" t="s">
        <v>946</v>
      </c>
      <c r="F1086">
        <v>1.5</v>
      </c>
      <c r="G1086" t="s">
        <v>461</v>
      </c>
      <c r="H1086" s="6">
        <v>0.56999999999999995</v>
      </c>
      <c r="I1086"/>
    </row>
    <row r="1087" spans="1:9" x14ac:dyDescent="0.25">
      <c r="A1087" t="s">
        <v>118</v>
      </c>
      <c r="B1087" t="s">
        <v>530</v>
      </c>
      <c r="C1087" s="1">
        <v>44640.666666666664</v>
      </c>
      <c r="D1087" t="s">
        <v>887</v>
      </c>
      <c r="E1087" t="s">
        <v>897</v>
      </c>
      <c r="F1087">
        <v>1.65</v>
      </c>
      <c r="G1087" t="s">
        <v>461</v>
      </c>
      <c r="H1087" s="6">
        <v>0.71</v>
      </c>
      <c r="I1087"/>
    </row>
    <row r="1088" spans="1:9" x14ac:dyDescent="0.25">
      <c r="A1088" t="s">
        <v>149</v>
      </c>
      <c r="B1088" t="s">
        <v>244</v>
      </c>
      <c r="C1088" s="1">
        <v>44640.666666666664</v>
      </c>
      <c r="D1088" t="s">
        <v>960</v>
      </c>
      <c r="E1088" t="s">
        <v>819</v>
      </c>
      <c r="F1088" s="9">
        <v>1.99</v>
      </c>
      <c r="G1088" s="9" t="s">
        <v>460</v>
      </c>
      <c r="H1088" s="10">
        <v>-1.1000000000000001</v>
      </c>
      <c r="I1088"/>
    </row>
    <row r="1089" spans="1:9" x14ac:dyDescent="0.25">
      <c r="A1089" t="s">
        <v>184</v>
      </c>
      <c r="B1089" t="s">
        <v>490</v>
      </c>
      <c r="C1089" s="1">
        <v>44640.670138888891</v>
      </c>
      <c r="D1089" t="s">
        <v>491</v>
      </c>
      <c r="E1089" t="s">
        <v>1223</v>
      </c>
      <c r="F1089">
        <v>1.87</v>
      </c>
      <c r="G1089" t="s">
        <v>460</v>
      </c>
      <c r="H1089" s="10">
        <v>-1.1000000000000001</v>
      </c>
      <c r="I1089"/>
    </row>
    <row r="1090" spans="1:9" x14ac:dyDescent="0.25">
      <c r="A1090" t="s">
        <v>77</v>
      </c>
      <c r="B1090" t="s">
        <v>435</v>
      </c>
      <c r="C1090" s="1">
        <v>44640.670138888891</v>
      </c>
      <c r="D1090" t="s">
        <v>924</v>
      </c>
      <c r="E1090" t="s">
        <v>739</v>
      </c>
      <c r="F1090">
        <v>1.95</v>
      </c>
      <c r="G1090" t="s">
        <v>461</v>
      </c>
      <c r="H1090" s="6">
        <v>1.03</v>
      </c>
      <c r="I1090"/>
    </row>
    <row r="1091" spans="1:9" x14ac:dyDescent="0.25">
      <c r="A1091" t="s">
        <v>55</v>
      </c>
      <c r="B1091" t="s">
        <v>56</v>
      </c>
      <c r="C1091" s="1">
        <v>44640.6875</v>
      </c>
      <c r="D1091" t="s">
        <v>549</v>
      </c>
      <c r="E1091" t="s">
        <v>58</v>
      </c>
      <c r="F1091">
        <v>1.87</v>
      </c>
      <c r="G1091" t="s">
        <v>461</v>
      </c>
      <c r="H1091" s="6">
        <v>0.94</v>
      </c>
      <c r="I1091"/>
    </row>
    <row r="1092" spans="1:9" x14ac:dyDescent="0.25">
      <c r="A1092" t="s">
        <v>261</v>
      </c>
      <c r="B1092" t="s">
        <v>262</v>
      </c>
      <c r="C1092" s="1">
        <v>44640.708333333336</v>
      </c>
      <c r="D1092" t="s">
        <v>487</v>
      </c>
      <c r="E1092" t="s">
        <v>481</v>
      </c>
      <c r="F1092">
        <v>2.4</v>
      </c>
      <c r="G1092" t="s">
        <v>461</v>
      </c>
      <c r="H1092" s="6">
        <v>1.51</v>
      </c>
      <c r="I1092"/>
    </row>
    <row r="1093" spans="1:9" x14ac:dyDescent="0.25">
      <c r="A1093" t="s">
        <v>564</v>
      </c>
      <c r="B1093" t="s">
        <v>565</v>
      </c>
      <c r="C1093" s="1">
        <v>44640.708333333336</v>
      </c>
      <c r="D1093" t="s">
        <v>569</v>
      </c>
      <c r="E1093" t="s">
        <v>566</v>
      </c>
      <c r="F1093">
        <v>1.67</v>
      </c>
      <c r="G1093" t="s">
        <v>460</v>
      </c>
      <c r="H1093" s="10">
        <v>-1.1000000000000001</v>
      </c>
      <c r="I1093"/>
    </row>
    <row r="1094" spans="1:9" x14ac:dyDescent="0.25">
      <c r="A1094" t="s">
        <v>564</v>
      </c>
      <c r="B1094" t="s">
        <v>565</v>
      </c>
      <c r="C1094" s="1">
        <v>44640.708333333336</v>
      </c>
      <c r="D1094" t="s">
        <v>582</v>
      </c>
      <c r="E1094" t="s">
        <v>682</v>
      </c>
      <c r="F1094">
        <v>1.69</v>
      </c>
      <c r="G1094" t="s">
        <v>461</v>
      </c>
      <c r="H1094" s="6">
        <v>0.74</v>
      </c>
      <c r="I1094"/>
    </row>
    <row r="1095" spans="1:9" x14ac:dyDescent="0.25">
      <c r="A1095" t="s">
        <v>104</v>
      </c>
      <c r="B1095" t="s">
        <v>111</v>
      </c>
      <c r="C1095" s="1">
        <v>44640.708333333336</v>
      </c>
      <c r="D1095" t="s">
        <v>595</v>
      </c>
      <c r="E1095" t="s">
        <v>1051</v>
      </c>
      <c r="F1095">
        <v>1.64</v>
      </c>
      <c r="G1095" t="s">
        <v>460</v>
      </c>
      <c r="H1095" s="10">
        <v>-1.1000000000000001</v>
      </c>
      <c r="I1095"/>
    </row>
    <row r="1096" spans="1:9" x14ac:dyDescent="0.25">
      <c r="A1096" t="s">
        <v>122</v>
      </c>
      <c r="B1096" t="s">
        <v>123</v>
      </c>
      <c r="C1096" s="1">
        <v>44640.75</v>
      </c>
      <c r="D1096" t="s">
        <v>1052</v>
      </c>
      <c r="E1096" t="s">
        <v>570</v>
      </c>
      <c r="F1096">
        <v>2.46</v>
      </c>
      <c r="G1096" t="s">
        <v>460</v>
      </c>
      <c r="H1096" s="10">
        <v>-1.1000000000000001</v>
      </c>
      <c r="I1096"/>
    </row>
    <row r="1097" spans="1:9" x14ac:dyDescent="0.25">
      <c r="A1097" t="s">
        <v>122</v>
      </c>
      <c r="B1097" t="s">
        <v>164</v>
      </c>
      <c r="C1097" s="1">
        <v>44640.75</v>
      </c>
      <c r="D1097" t="s">
        <v>981</v>
      </c>
      <c r="E1097" t="s">
        <v>923</v>
      </c>
      <c r="F1097">
        <v>1.6</v>
      </c>
      <c r="G1097" t="s">
        <v>461</v>
      </c>
      <c r="H1097" s="6">
        <v>0.65</v>
      </c>
      <c r="I1097"/>
    </row>
    <row r="1098" spans="1:9" x14ac:dyDescent="0.25">
      <c r="A1098" t="s">
        <v>126</v>
      </c>
      <c r="B1098" t="s">
        <v>656</v>
      </c>
      <c r="C1098" s="1">
        <v>44640.753472222219</v>
      </c>
      <c r="D1098" t="s">
        <v>1229</v>
      </c>
      <c r="E1098" t="s">
        <v>697</v>
      </c>
      <c r="F1098">
        <v>1.66</v>
      </c>
      <c r="G1098" t="s">
        <v>460</v>
      </c>
      <c r="H1098" s="10">
        <v>-1.1000000000000001</v>
      </c>
      <c r="I1098"/>
    </row>
    <row r="1099" spans="1:9" x14ac:dyDescent="0.25">
      <c r="A1099" t="s">
        <v>77</v>
      </c>
      <c r="B1099" t="s">
        <v>435</v>
      </c>
      <c r="C1099" s="1">
        <v>44640.822916666664</v>
      </c>
      <c r="D1099" t="s">
        <v>545</v>
      </c>
      <c r="E1099" t="s">
        <v>860</v>
      </c>
      <c r="F1099">
        <v>1.85</v>
      </c>
      <c r="G1099" t="s">
        <v>460</v>
      </c>
      <c r="H1099" s="6">
        <v>-1.1000000000000001</v>
      </c>
      <c r="I1099"/>
    </row>
    <row r="1100" spans="1:9" x14ac:dyDescent="0.25">
      <c r="A1100" t="s">
        <v>202</v>
      </c>
      <c r="B1100" t="s">
        <v>426</v>
      </c>
      <c r="C1100" s="1">
        <v>44640.822916666664</v>
      </c>
      <c r="D1100" t="s">
        <v>926</v>
      </c>
      <c r="E1100" t="s">
        <v>835</v>
      </c>
      <c r="F1100">
        <v>2</v>
      </c>
      <c r="G1100" t="s">
        <v>461</v>
      </c>
      <c r="H1100" s="6">
        <v>1.08</v>
      </c>
      <c r="I1100"/>
    </row>
    <row r="1101" spans="1:9" x14ac:dyDescent="0.25">
      <c r="A1101" t="s">
        <v>371</v>
      </c>
      <c r="B1101" t="s">
        <v>372</v>
      </c>
      <c r="C1101" s="1">
        <v>44640.833333333336</v>
      </c>
      <c r="D1101" t="s">
        <v>405</v>
      </c>
      <c r="E1101" t="s">
        <v>671</v>
      </c>
      <c r="F1101">
        <v>2.12</v>
      </c>
      <c r="G1101" t="s">
        <v>460</v>
      </c>
      <c r="H1101" s="6">
        <v>-1.1000000000000001</v>
      </c>
      <c r="I1101"/>
    </row>
    <row r="1102" spans="1:9" x14ac:dyDescent="0.25">
      <c r="A1102" t="s">
        <v>118</v>
      </c>
      <c r="B1102" t="s">
        <v>206</v>
      </c>
      <c r="C1102" s="1">
        <v>44640.833333333336</v>
      </c>
      <c r="D1102" t="s">
        <v>858</v>
      </c>
      <c r="E1102" t="s">
        <v>935</v>
      </c>
      <c r="F1102">
        <v>2.2599999999999998</v>
      </c>
      <c r="G1102" t="s">
        <v>460</v>
      </c>
      <c r="H1102" s="6">
        <v>-1.1000000000000001</v>
      </c>
      <c r="I1102"/>
    </row>
    <row r="1103" spans="1:9" x14ac:dyDescent="0.25">
      <c r="A1103" t="s">
        <v>122</v>
      </c>
      <c r="B1103" t="s">
        <v>164</v>
      </c>
      <c r="C1103" s="1">
        <v>44640.854166666664</v>
      </c>
      <c r="D1103" t="s">
        <v>996</v>
      </c>
      <c r="E1103" t="s">
        <v>607</v>
      </c>
      <c r="F1103">
        <v>1.57</v>
      </c>
      <c r="G1103" t="s">
        <v>461</v>
      </c>
      <c r="H1103" s="6">
        <v>0.62</v>
      </c>
      <c r="I1103"/>
    </row>
    <row r="1104" spans="1:9" x14ac:dyDescent="0.25">
      <c r="A1104" t="s">
        <v>122</v>
      </c>
      <c r="B1104" t="s">
        <v>123</v>
      </c>
      <c r="C1104" s="1">
        <v>44640.864583333336</v>
      </c>
      <c r="D1104" t="s">
        <v>571</v>
      </c>
      <c r="E1104" t="s">
        <v>579</v>
      </c>
      <c r="F1104">
        <v>2.2400000000000002</v>
      </c>
      <c r="G1104" t="s">
        <v>461</v>
      </c>
      <c r="H1104" s="6">
        <v>1.33</v>
      </c>
      <c r="I1104"/>
    </row>
    <row r="1105" spans="1:9" x14ac:dyDescent="0.25">
      <c r="A1105" t="s">
        <v>1151</v>
      </c>
      <c r="B1105" t="s">
        <v>1152</v>
      </c>
      <c r="C1105" s="1">
        <v>44640.878472222219</v>
      </c>
      <c r="D1105" t="s">
        <v>1221</v>
      </c>
      <c r="E1105" t="s">
        <v>1222</v>
      </c>
      <c r="F1105">
        <v>1.55</v>
      </c>
      <c r="G1105" t="s">
        <v>461</v>
      </c>
      <c r="H1105" s="6">
        <v>0.6</v>
      </c>
      <c r="I1105"/>
    </row>
    <row r="1106" spans="1:9" x14ac:dyDescent="0.25">
      <c r="A1106" t="s">
        <v>440</v>
      </c>
      <c r="B1106" t="s">
        <v>441</v>
      </c>
      <c r="C1106" s="1">
        <v>44640.895833333336</v>
      </c>
      <c r="D1106" t="s">
        <v>984</v>
      </c>
      <c r="E1106" t="s">
        <v>443</v>
      </c>
      <c r="F1106">
        <v>1.56</v>
      </c>
      <c r="G1106" t="s">
        <v>461</v>
      </c>
      <c r="H1106" s="6">
        <v>0.61</v>
      </c>
      <c r="I1106"/>
    </row>
    <row r="1107" spans="1:9" x14ac:dyDescent="0.25">
      <c r="A1107" t="s">
        <v>448</v>
      </c>
      <c r="B1107" t="s">
        <v>441</v>
      </c>
      <c r="C1107" s="1">
        <v>44640.958333333336</v>
      </c>
      <c r="D1107" t="s">
        <v>859</v>
      </c>
      <c r="E1107" t="s">
        <v>449</v>
      </c>
      <c r="F1107">
        <v>1.96</v>
      </c>
      <c r="G1107" t="s">
        <v>460</v>
      </c>
      <c r="H1107" s="6">
        <v>-1.1000000000000001</v>
      </c>
      <c r="I1107"/>
    </row>
    <row r="1108" spans="1:9" x14ac:dyDescent="0.25">
      <c r="A1108" t="s">
        <v>126</v>
      </c>
      <c r="B1108" t="s">
        <v>127</v>
      </c>
      <c r="C1108" s="1">
        <v>44641.125</v>
      </c>
      <c r="D1108" t="s">
        <v>974</v>
      </c>
      <c r="E1108" t="s">
        <v>129</v>
      </c>
      <c r="F1108" s="9">
        <v>1.8</v>
      </c>
      <c r="G1108" s="9" t="s">
        <v>460</v>
      </c>
      <c r="H1108" s="10">
        <v>-1.1000000000000001</v>
      </c>
      <c r="I1108"/>
    </row>
    <row r="1109" spans="1:9" x14ac:dyDescent="0.25">
      <c r="A1109" t="s">
        <v>17</v>
      </c>
      <c r="B1109" t="s">
        <v>18</v>
      </c>
      <c r="C1109" s="1">
        <v>44641.666666666664</v>
      </c>
      <c r="D1109" t="s">
        <v>354</v>
      </c>
      <c r="E1109" t="s">
        <v>692</v>
      </c>
      <c r="F1109" s="9">
        <v>2.4</v>
      </c>
      <c r="G1109" s="9" t="s">
        <v>460</v>
      </c>
      <c r="H1109" s="10">
        <v>-1.1000000000000001</v>
      </c>
      <c r="I1109"/>
    </row>
    <row r="1110" spans="1:9" x14ac:dyDescent="0.25">
      <c r="A1110" t="s">
        <v>149</v>
      </c>
      <c r="B1110" t="s">
        <v>157</v>
      </c>
      <c r="C1110" s="1">
        <v>44641.666666666664</v>
      </c>
      <c r="D1110" t="s">
        <v>874</v>
      </c>
      <c r="E1110" t="s">
        <v>159</v>
      </c>
      <c r="F1110" s="9">
        <v>1.73</v>
      </c>
      <c r="G1110" s="9" t="s">
        <v>461</v>
      </c>
      <c r="H1110" s="10">
        <v>0.78</v>
      </c>
    </row>
    <row r="1111" spans="1:9" x14ac:dyDescent="0.25">
      <c r="A1111" t="s">
        <v>104</v>
      </c>
      <c r="B1111" t="s">
        <v>169</v>
      </c>
      <c r="C1111" s="1">
        <v>44641.71875</v>
      </c>
      <c r="D1111" t="s">
        <v>1268</v>
      </c>
      <c r="E1111" t="s">
        <v>1083</v>
      </c>
      <c r="F1111" s="9">
        <v>1.97</v>
      </c>
      <c r="G1111" s="9" t="s">
        <v>461</v>
      </c>
      <c r="H1111" s="10">
        <v>1.05</v>
      </c>
    </row>
    <row r="1112" spans="1:9" x14ac:dyDescent="0.25">
      <c r="A1112" t="s">
        <v>188</v>
      </c>
      <c r="B1112" t="s">
        <v>115</v>
      </c>
      <c r="C1112" s="1">
        <v>44641.822916666664</v>
      </c>
      <c r="D1112" t="s">
        <v>279</v>
      </c>
      <c r="E1112" t="s">
        <v>785</v>
      </c>
      <c r="F1112">
        <v>1.83</v>
      </c>
      <c r="G1112" s="9" t="s">
        <v>461</v>
      </c>
      <c r="H1112" s="6">
        <v>0.89</v>
      </c>
    </row>
    <row r="1113" spans="1:9" x14ac:dyDescent="0.25">
      <c r="A1113" t="s">
        <v>77</v>
      </c>
      <c r="B1113" t="s">
        <v>78</v>
      </c>
      <c r="C1113" s="1">
        <v>44641.822916666664</v>
      </c>
      <c r="D1113" t="s">
        <v>1043</v>
      </c>
      <c r="E1113" t="s">
        <v>79</v>
      </c>
      <c r="F1113">
        <v>1.55</v>
      </c>
      <c r="G1113" t="s">
        <v>461</v>
      </c>
      <c r="H1113" s="6">
        <v>0.6</v>
      </c>
    </row>
    <row r="1114" spans="1:9" x14ac:dyDescent="0.25">
      <c r="A1114" t="s">
        <v>1151</v>
      </c>
      <c r="B1114" t="s">
        <v>1152</v>
      </c>
      <c r="C1114" s="1">
        <v>44642.052083333336</v>
      </c>
      <c r="D1114" t="s">
        <v>1269</v>
      </c>
      <c r="E1114" t="s">
        <v>1153</v>
      </c>
      <c r="F1114">
        <v>1.56</v>
      </c>
      <c r="G1114" t="s">
        <v>460</v>
      </c>
      <c r="H1114" s="6">
        <v>-1.1000000000000001</v>
      </c>
    </row>
    <row r="1115" spans="1:9" x14ac:dyDescent="0.25">
      <c r="A1115" t="s">
        <v>64</v>
      </c>
      <c r="B1115" t="s">
        <v>81</v>
      </c>
      <c r="C1115" s="1">
        <v>44642.75</v>
      </c>
      <c r="D1115" t="s">
        <v>1162</v>
      </c>
      <c r="E1115" t="s">
        <v>1101</v>
      </c>
      <c r="F1115" s="9">
        <v>3.15</v>
      </c>
      <c r="G1115" s="9" t="s">
        <v>461</v>
      </c>
      <c r="H1115" s="10">
        <v>2.3199999999999998</v>
      </c>
    </row>
    <row r="1116" spans="1:9" x14ac:dyDescent="0.25">
      <c r="A1116" t="s">
        <v>64</v>
      </c>
      <c r="B1116" t="s">
        <v>89</v>
      </c>
      <c r="C1116" s="1">
        <v>44642.75</v>
      </c>
      <c r="D1116" t="s">
        <v>233</v>
      </c>
      <c r="E1116" t="s">
        <v>1007</v>
      </c>
      <c r="F1116" s="9">
        <v>2.12</v>
      </c>
      <c r="G1116" s="9" t="s">
        <v>461</v>
      </c>
      <c r="H1116" s="10">
        <v>1.21</v>
      </c>
    </row>
    <row r="1117" spans="1:9" x14ac:dyDescent="0.25">
      <c r="A1117" t="s">
        <v>64</v>
      </c>
      <c r="B1117" t="s">
        <v>199</v>
      </c>
      <c r="C1117" s="1">
        <v>44642.75</v>
      </c>
      <c r="D1117" t="s">
        <v>1163</v>
      </c>
      <c r="E1117" t="s">
        <v>909</v>
      </c>
      <c r="F1117" s="9">
        <v>2.2799999999999998</v>
      </c>
      <c r="G1117" s="9" t="s">
        <v>461</v>
      </c>
      <c r="H1117" s="10">
        <v>1.38</v>
      </c>
    </row>
    <row r="1118" spans="1:9" x14ac:dyDescent="0.25">
      <c r="A1118" t="s">
        <v>188</v>
      </c>
      <c r="B1118" t="s">
        <v>115</v>
      </c>
      <c r="C1118" s="1">
        <v>44642.791666666664</v>
      </c>
      <c r="D1118" t="s">
        <v>653</v>
      </c>
      <c r="E1118" t="s">
        <v>334</v>
      </c>
      <c r="F1118" s="9">
        <v>1.62</v>
      </c>
      <c r="G1118" s="9" t="s">
        <v>460</v>
      </c>
      <c r="H1118" s="10">
        <v>-1.1000000000000001</v>
      </c>
    </row>
    <row r="1119" spans="1:9" x14ac:dyDescent="0.25">
      <c r="A1119" t="s">
        <v>188</v>
      </c>
      <c r="B1119" t="s">
        <v>272</v>
      </c>
      <c r="C1119" s="1">
        <v>44642.822916666664</v>
      </c>
      <c r="D1119" t="s">
        <v>364</v>
      </c>
      <c r="E1119" t="s">
        <v>348</v>
      </c>
      <c r="F1119" s="9">
        <v>1.76</v>
      </c>
      <c r="G1119" s="9" t="s">
        <v>460</v>
      </c>
      <c r="H1119" s="10">
        <v>-1.1000000000000001</v>
      </c>
    </row>
    <row r="1120" spans="1:9" x14ac:dyDescent="0.25">
      <c r="A1120" t="s">
        <v>188</v>
      </c>
      <c r="B1120" t="s">
        <v>281</v>
      </c>
      <c r="C1120" s="1">
        <v>44642.822916666664</v>
      </c>
      <c r="D1120" t="s">
        <v>804</v>
      </c>
      <c r="E1120" t="s">
        <v>1143</v>
      </c>
      <c r="F1120" s="9">
        <v>1.91</v>
      </c>
      <c r="G1120" s="9" t="s">
        <v>461</v>
      </c>
      <c r="H1120" s="10">
        <v>0.98</v>
      </c>
    </row>
    <row r="1121" spans="1:8" x14ac:dyDescent="0.25">
      <c r="A1121" t="s">
        <v>188</v>
      </c>
      <c r="B1121" t="s">
        <v>115</v>
      </c>
      <c r="C1121" s="1">
        <v>44642.822916666664</v>
      </c>
      <c r="D1121" t="s">
        <v>637</v>
      </c>
      <c r="E1121" t="s">
        <v>1271</v>
      </c>
      <c r="F1121" s="9">
        <v>1.88</v>
      </c>
      <c r="G1121" s="9" t="s">
        <v>461</v>
      </c>
      <c r="H1121" s="10">
        <v>0.95</v>
      </c>
    </row>
    <row r="1122" spans="1:8" x14ac:dyDescent="0.25">
      <c r="A1122" t="s">
        <v>188</v>
      </c>
      <c r="B1122" t="s">
        <v>272</v>
      </c>
      <c r="C1122" s="1">
        <v>44642.822916666664</v>
      </c>
      <c r="D1122" t="s">
        <v>1272</v>
      </c>
      <c r="E1122" t="s">
        <v>1140</v>
      </c>
      <c r="F1122" s="9">
        <v>1.68</v>
      </c>
      <c r="G1122" s="9" t="s">
        <v>460</v>
      </c>
      <c r="H1122" s="10">
        <v>-1.1000000000000001</v>
      </c>
    </row>
    <row r="1123" spans="1:8" x14ac:dyDescent="0.25">
      <c r="A1123" t="s">
        <v>114</v>
      </c>
      <c r="B1123" t="s">
        <v>115</v>
      </c>
      <c r="C1123" s="1">
        <v>44642.822916666664</v>
      </c>
      <c r="D1123" t="s">
        <v>346</v>
      </c>
      <c r="E1123" t="s">
        <v>1273</v>
      </c>
      <c r="F1123" s="9">
        <v>1.76</v>
      </c>
      <c r="G1123" s="9" t="s">
        <v>461</v>
      </c>
      <c r="H1123" s="10">
        <v>0.82</v>
      </c>
    </row>
    <row r="1124" spans="1:8" x14ac:dyDescent="0.25">
      <c r="A1124" t="s">
        <v>188</v>
      </c>
      <c r="B1124" t="s">
        <v>297</v>
      </c>
      <c r="C1124" s="1">
        <v>44642.822916666664</v>
      </c>
      <c r="D1124" t="s">
        <v>1274</v>
      </c>
      <c r="E1124" t="s">
        <v>355</v>
      </c>
      <c r="F1124" s="9">
        <v>1.74</v>
      </c>
      <c r="G1124" s="9" t="s">
        <v>460</v>
      </c>
      <c r="H1124" s="10">
        <v>-1.1000000000000001</v>
      </c>
    </row>
    <row r="1125" spans="1:8" x14ac:dyDescent="0.25">
      <c r="A1125" t="s">
        <v>188</v>
      </c>
      <c r="B1125" t="s">
        <v>272</v>
      </c>
      <c r="C1125" s="1">
        <v>44642.822916666664</v>
      </c>
      <c r="D1125" t="s">
        <v>791</v>
      </c>
      <c r="E1125" t="s">
        <v>325</v>
      </c>
      <c r="F1125" s="9">
        <v>2.06</v>
      </c>
      <c r="G1125" s="9" t="s">
        <v>461</v>
      </c>
      <c r="H1125" s="10">
        <v>1.1499999999999999</v>
      </c>
    </row>
    <row r="1126" spans="1:8" x14ac:dyDescent="0.25">
      <c r="A1126" t="s">
        <v>188</v>
      </c>
      <c r="B1126" t="s">
        <v>281</v>
      </c>
      <c r="C1126" s="1">
        <v>44642.822916666664</v>
      </c>
      <c r="D1126" t="s">
        <v>1011</v>
      </c>
      <c r="E1126" t="s">
        <v>1275</v>
      </c>
      <c r="F1126" s="9">
        <v>1.78</v>
      </c>
      <c r="G1126" s="9" t="s">
        <v>461</v>
      </c>
      <c r="H1126" s="10">
        <v>0.84</v>
      </c>
    </row>
  </sheetData>
  <autoFilter ref="A1:H1114">
    <sortState ref="A2:H1113">
      <sortCondition ref="C1:C1107"/>
    </sortState>
  </autoFilter>
  <sortState ref="A2:E188">
    <sortCondition ref="C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H26" sqref="H26"/>
    </sheetView>
  </sheetViews>
  <sheetFormatPr defaultRowHeight="15" x14ac:dyDescent="0.25"/>
  <cols>
    <col min="1" max="1" width="17.85546875" customWidth="1"/>
    <col min="2" max="2" width="15.140625" bestFit="1" customWidth="1"/>
    <col min="3" max="3" width="14.7109375" bestFit="1" customWidth="1"/>
  </cols>
  <sheetData>
    <row r="3" spans="1:3" x14ac:dyDescent="0.25">
      <c r="A3" s="3" t="s">
        <v>466</v>
      </c>
      <c r="B3" t="s">
        <v>1158</v>
      </c>
      <c r="C3" t="s">
        <v>1159</v>
      </c>
    </row>
    <row r="4" spans="1:3" x14ac:dyDescent="0.25">
      <c r="A4" s="4" t="s">
        <v>132</v>
      </c>
      <c r="B4" s="5">
        <v>1</v>
      </c>
      <c r="C4" s="5">
        <v>0.66</v>
      </c>
    </row>
    <row r="5" spans="1:3" x14ac:dyDescent="0.25">
      <c r="A5" s="4" t="s">
        <v>261</v>
      </c>
      <c r="B5" s="5">
        <v>2</v>
      </c>
      <c r="C5" s="5">
        <v>1.5899999999999999</v>
      </c>
    </row>
    <row r="6" spans="1:3" x14ac:dyDescent="0.25">
      <c r="A6" s="4" t="s">
        <v>188</v>
      </c>
      <c r="B6" s="5">
        <v>6</v>
      </c>
      <c r="C6" s="5">
        <v>1.27</v>
      </c>
    </row>
    <row r="7" spans="1:3" x14ac:dyDescent="0.25">
      <c r="A7" s="4" t="s">
        <v>64</v>
      </c>
      <c r="B7" s="5">
        <v>4</v>
      </c>
      <c r="C7" s="5">
        <v>-0.57000000000000028</v>
      </c>
    </row>
    <row r="8" spans="1:3" x14ac:dyDescent="0.25">
      <c r="A8" s="4" t="s">
        <v>202</v>
      </c>
      <c r="B8" s="5">
        <v>1</v>
      </c>
      <c r="C8" s="5">
        <v>-1.1000000000000001</v>
      </c>
    </row>
    <row r="9" spans="1:3" x14ac:dyDescent="0.25">
      <c r="A9" s="4" t="s">
        <v>289</v>
      </c>
      <c r="B9" s="5">
        <v>1</v>
      </c>
      <c r="C9" s="5">
        <v>0.73</v>
      </c>
    </row>
    <row r="10" spans="1:3" x14ac:dyDescent="0.25">
      <c r="A10" s="4" t="s">
        <v>104</v>
      </c>
      <c r="B10" s="5">
        <v>2</v>
      </c>
      <c r="C10" s="5">
        <v>8.9999999999999858E-2</v>
      </c>
    </row>
    <row r="11" spans="1:3" x14ac:dyDescent="0.25">
      <c r="A11" s="4" t="s">
        <v>122</v>
      </c>
      <c r="B11" s="5">
        <v>1</v>
      </c>
      <c r="C11" s="5">
        <v>1.04</v>
      </c>
    </row>
    <row r="12" spans="1:3" x14ac:dyDescent="0.25">
      <c r="A12" s="4" t="s">
        <v>114</v>
      </c>
      <c r="B12" s="5">
        <v>2</v>
      </c>
      <c r="C12" s="5">
        <v>-2.2000000000000002</v>
      </c>
    </row>
    <row r="13" spans="1:3" x14ac:dyDescent="0.25">
      <c r="A13" s="4" t="s">
        <v>149</v>
      </c>
      <c r="B13" s="5">
        <v>1</v>
      </c>
      <c r="C13" s="5">
        <v>0.95</v>
      </c>
    </row>
    <row r="14" spans="1:3" x14ac:dyDescent="0.25">
      <c r="A14" s="4" t="s">
        <v>467</v>
      </c>
      <c r="B14" s="5"/>
      <c r="C14" s="5"/>
    </row>
    <row r="15" spans="1:3" x14ac:dyDescent="0.25">
      <c r="A15" s="4" t="s">
        <v>126</v>
      </c>
      <c r="B15" s="5">
        <v>1</v>
      </c>
      <c r="C15" s="5">
        <v>-1.1000000000000001</v>
      </c>
    </row>
    <row r="16" spans="1:3" x14ac:dyDescent="0.25">
      <c r="A16" s="4" t="s">
        <v>514</v>
      </c>
      <c r="B16" s="5">
        <v>1</v>
      </c>
      <c r="C16" s="5">
        <v>0.79</v>
      </c>
    </row>
    <row r="17" spans="1:3" x14ac:dyDescent="0.25">
      <c r="A17" s="4" t="s">
        <v>422</v>
      </c>
      <c r="B17" s="5">
        <v>2</v>
      </c>
      <c r="C17" s="5">
        <v>-0.37000000000000011</v>
      </c>
    </row>
    <row r="18" spans="1:3" x14ac:dyDescent="0.25">
      <c r="A18" s="4" t="s">
        <v>468</v>
      </c>
      <c r="B18" s="5">
        <v>25</v>
      </c>
      <c r="C18" s="5">
        <v>1.7799999999999998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80" zoomScaleNormal="80" workbookViewId="0">
      <selection activeCell="H26" sqref="H26"/>
    </sheetView>
  </sheetViews>
  <sheetFormatPr defaultRowHeight="15" x14ac:dyDescent="0.25"/>
  <cols>
    <col min="1" max="1" width="14.7109375" bestFit="1" customWidth="1"/>
    <col min="2" max="2" width="18.28515625" bestFit="1" customWidth="1"/>
    <col min="3" max="3" width="17.140625" bestFit="1" customWidth="1"/>
    <col min="4" max="4" width="19.85546875" bestFit="1" customWidth="1"/>
    <col min="5" max="5" width="19.42578125" bestFit="1" customWidth="1"/>
    <col min="11" max="11" width="17.28515625" bestFit="1" customWidth="1"/>
    <col min="12" max="12" width="8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455</v>
      </c>
      <c r="G1" t="s">
        <v>456</v>
      </c>
      <c r="H1" t="s">
        <v>457</v>
      </c>
    </row>
    <row r="2" spans="1:13" x14ac:dyDescent="0.25">
      <c r="A2" t="s">
        <v>261</v>
      </c>
      <c r="B2" t="s">
        <v>169</v>
      </c>
      <c r="C2" s="1">
        <v>44638.666666666664</v>
      </c>
      <c r="D2" t="s">
        <v>1166</v>
      </c>
      <c r="E2" t="s">
        <v>1003</v>
      </c>
      <c r="F2">
        <v>1.79</v>
      </c>
      <c r="G2" t="s">
        <v>461</v>
      </c>
      <c r="H2">
        <v>0.85</v>
      </c>
    </row>
    <row r="3" spans="1:13" x14ac:dyDescent="0.25">
      <c r="A3" t="s">
        <v>64</v>
      </c>
      <c r="B3" t="s">
        <v>199</v>
      </c>
      <c r="C3" s="1">
        <v>44638.75</v>
      </c>
      <c r="D3" t="s">
        <v>232</v>
      </c>
      <c r="E3" t="s">
        <v>200</v>
      </c>
      <c r="F3">
        <v>1.66</v>
      </c>
      <c r="G3" t="s">
        <v>461</v>
      </c>
      <c r="H3">
        <v>0.73</v>
      </c>
      <c r="K3" t="s">
        <v>463</v>
      </c>
      <c r="L3" s="6">
        <v>0</v>
      </c>
    </row>
    <row r="4" spans="1:13" x14ac:dyDescent="0.25">
      <c r="A4" t="s">
        <v>289</v>
      </c>
      <c r="B4" t="s">
        <v>290</v>
      </c>
      <c r="C4" s="1">
        <v>44638.822916666664</v>
      </c>
      <c r="D4" t="s">
        <v>1012</v>
      </c>
      <c r="E4" t="s">
        <v>650</v>
      </c>
      <c r="F4">
        <v>1.68</v>
      </c>
      <c r="G4" t="s">
        <v>461</v>
      </c>
      <c r="H4">
        <v>0.73</v>
      </c>
      <c r="K4" t="s">
        <v>462</v>
      </c>
      <c r="L4" s="6">
        <f>SUM(H:H)</f>
        <v>1.7800000000000011</v>
      </c>
      <c r="M4" s="7"/>
    </row>
    <row r="5" spans="1:13" x14ac:dyDescent="0.25">
      <c r="A5" t="s">
        <v>132</v>
      </c>
      <c r="B5" t="s">
        <v>133</v>
      </c>
      <c r="C5" s="1">
        <v>44639.253472222219</v>
      </c>
      <c r="D5" t="s">
        <v>139</v>
      </c>
      <c r="E5" t="s">
        <v>135</v>
      </c>
      <c r="F5">
        <v>1.64</v>
      </c>
      <c r="G5" t="s">
        <v>461</v>
      </c>
      <c r="H5">
        <v>0.66</v>
      </c>
      <c r="K5" t="s">
        <v>659</v>
      </c>
      <c r="L5" s="6">
        <f>L3+L4</f>
        <v>1.7800000000000011</v>
      </c>
    </row>
    <row r="6" spans="1:13" x14ac:dyDescent="0.25">
      <c r="A6" t="s">
        <v>149</v>
      </c>
      <c r="B6" t="s">
        <v>157</v>
      </c>
      <c r="C6" s="1">
        <v>44639.541666666664</v>
      </c>
      <c r="D6" t="s">
        <v>1202</v>
      </c>
      <c r="E6" t="s">
        <v>1203</v>
      </c>
      <c r="F6">
        <v>1.88</v>
      </c>
      <c r="G6" t="s">
        <v>461</v>
      </c>
      <c r="H6">
        <v>0.95</v>
      </c>
      <c r="K6" t="s">
        <v>660</v>
      </c>
      <c r="L6">
        <f>COUNTA(F2:F8874)</f>
        <v>25</v>
      </c>
      <c r="M6" s="6"/>
    </row>
    <row r="7" spans="1:13" x14ac:dyDescent="0.25">
      <c r="A7" t="s">
        <v>64</v>
      </c>
      <c r="B7" t="s">
        <v>213</v>
      </c>
      <c r="C7" s="1">
        <v>44639.541666666664</v>
      </c>
      <c r="D7" t="s">
        <v>757</v>
      </c>
      <c r="E7" t="s">
        <v>214</v>
      </c>
      <c r="F7">
        <v>1.84</v>
      </c>
      <c r="G7" t="s">
        <v>461</v>
      </c>
      <c r="H7">
        <v>0.9</v>
      </c>
    </row>
    <row r="8" spans="1:13" x14ac:dyDescent="0.25">
      <c r="A8" t="s">
        <v>114</v>
      </c>
      <c r="B8" t="s">
        <v>286</v>
      </c>
      <c r="C8" s="1">
        <v>44639.625</v>
      </c>
      <c r="D8" t="s">
        <v>295</v>
      </c>
      <c r="E8" t="s">
        <v>1204</v>
      </c>
      <c r="F8">
        <v>1.7</v>
      </c>
      <c r="G8" t="s">
        <v>460</v>
      </c>
      <c r="H8">
        <v>-1.1000000000000001</v>
      </c>
      <c r="K8" t="s">
        <v>464</v>
      </c>
      <c r="L8">
        <f>COUNTIF(G:G,"Win")</f>
        <v>15</v>
      </c>
      <c r="M8" s="2">
        <f>L8/L6</f>
        <v>0.6</v>
      </c>
    </row>
    <row r="9" spans="1:13" x14ac:dyDescent="0.25">
      <c r="A9" t="s">
        <v>188</v>
      </c>
      <c r="B9" t="s">
        <v>115</v>
      </c>
      <c r="C9" s="1">
        <v>44639.625</v>
      </c>
      <c r="D9" t="s">
        <v>1141</v>
      </c>
      <c r="E9" t="s">
        <v>277</v>
      </c>
      <c r="F9">
        <v>2.04</v>
      </c>
      <c r="G9" t="s">
        <v>461</v>
      </c>
      <c r="H9">
        <v>1.1200000000000001</v>
      </c>
      <c r="K9" t="s">
        <v>465</v>
      </c>
      <c r="L9">
        <f>COUNTIF(G:G,"Lose")</f>
        <v>10</v>
      </c>
      <c r="M9" s="2">
        <f>L9/L6</f>
        <v>0.4</v>
      </c>
    </row>
    <row r="10" spans="1:13" x14ac:dyDescent="0.25">
      <c r="A10" t="s">
        <v>188</v>
      </c>
      <c r="B10" t="s">
        <v>115</v>
      </c>
      <c r="C10" s="1">
        <v>44639.625</v>
      </c>
      <c r="D10" t="s">
        <v>648</v>
      </c>
      <c r="E10" t="s">
        <v>349</v>
      </c>
      <c r="F10">
        <v>1.75</v>
      </c>
      <c r="G10" t="s">
        <v>461</v>
      </c>
      <c r="H10">
        <v>0.81</v>
      </c>
    </row>
    <row r="11" spans="1:13" x14ac:dyDescent="0.25">
      <c r="A11" t="s">
        <v>114</v>
      </c>
      <c r="B11" t="s">
        <v>286</v>
      </c>
      <c r="C11" s="1">
        <v>44639.625</v>
      </c>
      <c r="D11" t="s">
        <v>1205</v>
      </c>
      <c r="E11" t="s">
        <v>1206</v>
      </c>
      <c r="F11">
        <v>1.73</v>
      </c>
      <c r="G11" t="s">
        <v>460</v>
      </c>
      <c r="H11">
        <v>-1.1000000000000001</v>
      </c>
    </row>
    <row r="12" spans="1:13" x14ac:dyDescent="0.25">
      <c r="A12" t="s">
        <v>188</v>
      </c>
      <c r="B12" t="s">
        <v>1207</v>
      </c>
      <c r="C12" s="1">
        <v>44639.625</v>
      </c>
      <c r="D12" t="s">
        <v>1208</v>
      </c>
      <c r="E12" t="s">
        <v>1209</v>
      </c>
      <c r="F12">
        <v>1.68</v>
      </c>
      <c r="G12" t="s">
        <v>461</v>
      </c>
      <c r="H12">
        <v>0.73</v>
      </c>
    </row>
    <row r="13" spans="1:13" x14ac:dyDescent="0.25">
      <c r="A13" t="s">
        <v>188</v>
      </c>
      <c r="B13" t="s">
        <v>281</v>
      </c>
      <c r="C13" s="1">
        <v>44639.625</v>
      </c>
      <c r="D13" t="s">
        <v>1143</v>
      </c>
      <c r="E13" t="s">
        <v>809</v>
      </c>
      <c r="F13">
        <v>1.75</v>
      </c>
      <c r="G13" t="s">
        <v>461</v>
      </c>
      <c r="H13">
        <v>0.81</v>
      </c>
      <c r="K13" t="s">
        <v>742</v>
      </c>
      <c r="L13">
        <f>AVERAGE(F:F)</f>
        <v>1.82</v>
      </c>
    </row>
    <row r="14" spans="1:13" x14ac:dyDescent="0.25">
      <c r="A14" t="s">
        <v>188</v>
      </c>
      <c r="B14" t="s">
        <v>115</v>
      </c>
      <c r="C14" s="1">
        <v>44639.625</v>
      </c>
      <c r="D14" t="s">
        <v>280</v>
      </c>
      <c r="E14" t="s">
        <v>1137</v>
      </c>
      <c r="F14">
        <v>1.84</v>
      </c>
      <c r="G14" t="s">
        <v>460</v>
      </c>
      <c r="H14">
        <v>-1.1000000000000001</v>
      </c>
      <c r="K14" t="s">
        <v>743</v>
      </c>
      <c r="L14">
        <f>AVERAGEIF(G:G,"Win",F:F)</f>
        <v>1.7913333333333332</v>
      </c>
    </row>
    <row r="15" spans="1:13" x14ac:dyDescent="0.25">
      <c r="A15" t="s">
        <v>122</v>
      </c>
      <c r="B15" t="s">
        <v>123</v>
      </c>
      <c r="C15" s="1">
        <v>44639.645833333336</v>
      </c>
      <c r="D15" t="s">
        <v>376</v>
      </c>
      <c r="E15" t="s">
        <v>438</v>
      </c>
      <c r="F15">
        <v>1.96</v>
      </c>
      <c r="G15" t="s">
        <v>461</v>
      </c>
      <c r="H15">
        <v>1.04</v>
      </c>
      <c r="K15" t="s">
        <v>744</v>
      </c>
      <c r="L15">
        <f>AVERAGEIF(G:G,"Lose",F:F)</f>
        <v>1.8630000000000002</v>
      </c>
    </row>
    <row r="16" spans="1:13" x14ac:dyDescent="0.25">
      <c r="A16" t="s">
        <v>104</v>
      </c>
      <c r="B16" t="s">
        <v>105</v>
      </c>
      <c r="C16" s="1">
        <v>44639.6875</v>
      </c>
      <c r="D16" t="s">
        <v>485</v>
      </c>
      <c r="E16" t="s">
        <v>400</v>
      </c>
      <c r="F16">
        <v>2.04</v>
      </c>
      <c r="G16" t="s">
        <v>460</v>
      </c>
      <c r="H16">
        <v>-1.1000000000000001</v>
      </c>
    </row>
    <row r="17" spans="1:8" x14ac:dyDescent="0.25">
      <c r="A17" t="s">
        <v>202</v>
      </c>
      <c r="B17" t="s">
        <v>426</v>
      </c>
      <c r="C17" s="1">
        <v>44639.822916666664</v>
      </c>
      <c r="D17" t="s">
        <v>1074</v>
      </c>
      <c r="E17" t="s">
        <v>1210</v>
      </c>
      <c r="F17">
        <v>2.04</v>
      </c>
      <c r="G17" t="s">
        <v>460</v>
      </c>
      <c r="H17">
        <v>-1.1000000000000001</v>
      </c>
    </row>
    <row r="18" spans="1:8" x14ac:dyDescent="0.25">
      <c r="A18" t="s">
        <v>126</v>
      </c>
      <c r="B18" t="s">
        <v>127</v>
      </c>
      <c r="C18" s="1">
        <v>44640.125</v>
      </c>
      <c r="D18" t="s">
        <v>1237</v>
      </c>
      <c r="E18" t="s">
        <v>868</v>
      </c>
      <c r="F18">
        <v>2.1</v>
      </c>
      <c r="G18" t="s">
        <v>460</v>
      </c>
      <c r="H18">
        <v>-1.1000000000000001</v>
      </c>
    </row>
    <row r="19" spans="1:8" x14ac:dyDescent="0.25">
      <c r="A19" t="s">
        <v>104</v>
      </c>
      <c r="B19" t="s">
        <v>105</v>
      </c>
      <c r="C19" s="1">
        <v>44640.479166666664</v>
      </c>
      <c r="D19" t="s">
        <v>484</v>
      </c>
      <c r="E19" t="s">
        <v>401</v>
      </c>
      <c r="F19">
        <v>2.1</v>
      </c>
      <c r="G19" t="s">
        <v>461</v>
      </c>
      <c r="H19">
        <v>1.19</v>
      </c>
    </row>
    <row r="20" spans="1:8" x14ac:dyDescent="0.25">
      <c r="A20" t="s">
        <v>64</v>
      </c>
      <c r="B20" t="s">
        <v>213</v>
      </c>
      <c r="C20" s="1">
        <v>44640.541666666664</v>
      </c>
      <c r="D20" t="s">
        <v>761</v>
      </c>
      <c r="E20" t="s">
        <v>1219</v>
      </c>
      <c r="F20">
        <v>1.77</v>
      </c>
      <c r="G20" t="s">
        <v>460</v>
      </c>
      <c r="H20">
        <v>-1.1000000000000001</v>
      </c>
    </row>
    <row r="21" spans="1:8" x14ac:dyDescent="0.25">
      <c r="A21" t="s">
        <v>514</v>
      </c>
      <c r="B21" t="s">
        <v>407</v>
      </c>
      <c r="C21" s="1">
        <v>44640.552083333336</v>
      </c>
      <c r="D21" t="s">
        <v>633</v>
      </c>
      <c r="E21" t="s">
        <v>666</v>
      </c>
      <c r="F21">
        <v>1.74</v>
      </c>
      <c r="G21" t="s">
        <v>461</v>
      </c>
      <c r="H21">
        <v>0.79</v>
      </c>
    </row>
    <row r="22" spans="1:8" x14ac:dyDescent="0.25">
      <c r="A22" t="s">
        <v>261</v>
      </c>
      <c r="B22" t="s">
        <v>169</v>
      </c>
      <c r="C22" s="1">
        <v>44640.583333333336</v>
      </c>
      <c r="D22" t="s">
        <v>1216</v>
      </c>
      <c r="E22" t="s">
        <v>1217</v>
      </c>
      <c r="F22">
        <v>1.69</v>
      </c>
      <c r="G22" t="s">
        <v>461</v>
      </c>
      <c r="H22">
        <v>0.74</v>
      </c>
    </row>
    <row r="23" spans="1:8" x14ac:dyDescent="0.25">
      <c r="A23" t="s">
        <v>64</v>
      </c>
      <c r="B23" t="s">
        <v>108</v>
      </c>
      <c r="C23" s="1">
        <v>44640.604166666664</v>
      </c>
      <c r="D23" t="s">
        <v>1218</v>
      </c>
      <c r="E23" t="s">
        <v>1123</v>
      </c>
      <c r="F23">
        <v>1.8</v>
      </c>
      <c r="G23" t="s">
        <v>460</v>
      </c>
      <c r="H23">
        <v>-1.1000000000000001</v>
      </c>
    </row>
    <row r="24" spans="1:8" x14ac:dyDescent="0.25">
      <c r="A24" t="s">
        <v>422</v>
      </c>
      <c r="B24" t="s">
        <v>469</v>
      </c>
      <c r="C24" s="1">
        <v>44640.666666666664</v>
      </c>
      <c r="D24" t="s">
        <v>1220</v>
      </c>
      <c r="E24" t="s">
        <v>475</v>
      </c>
      <c r="F24">
        <v>1.67</v>
      </c>
      <c r="G24" t="s">
        <v>461</v>
      </c>
      <c r="H24">
        <v>0.73</v>
      </c>
    </row>
    <row r="25" spans="1:8" x14ac:dyDescent="0.25">
      <c r="A25" t="s">
        <v>422</v>
      </c>
      <c r="B25" t="s">
        <v>423</v>
      </c>
      <c r="C25" s="1">
        <v>44640.729166666664</v>
      </c>
      <c r="D25" t="s">
        <v>1071</v>
      </c>
      <c r="E25" t="s">
        <v>855</v>
      </c>
      <c r="F25">
        <v>1.76</v>
      </c>
      <c r="G25" t="s">
        <v>460</v>
      </c>
      <c r="H25">
        <v>-1.1000000000000001</v>
      </c>
    </row>
    <row r="26" spans="1:8" x14ac:dyDescent="0.25">
      <c r="A26" t="s">
        <v>188</v>
      </c>
      <c r="B26" t="s">
        <v>115</v>
      </c>
      <c r="C26" s="1">
        <v>44641.822916666664</v>
      </c>
      <c r="D26" t="s">
        <v>279</v>
      </c>
      <c r="E26" t="s">
        <v>785</v>
      </c>
      <c r="F26">
        <v>1.85</v>
      </c>
      <c r="G26" t="s">
        <v>460</v>
      </c>
      <c r="H26">
        <v>-1.1000000000000001</v>
      </c>
    </row>
  </sheetData>
  <autoFilter ref="A1:H17">
    <sortState ref="A2:H25">
      <sortCondition ref="C1:C1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M21" sqref="M21"/>
    </sheetView>
  </sheetViews>
  <sheetFormatPr defaultRowHeight="15" x14ac:dyDescent="0.25"/>
  <cols>
    <col min="1" max="1" width="10.140625" customWidth="1"/>
    <col min="2" max="2" width="9.42578125" customWidth="1"/>
    <col min="3" max="3" width="15.85546875" bestFit="1" customWidth="1"/>
    <col min="4" max="4" width="15" bestFit="1" customWidth="1"/>
    <col min="6" max="6" width="9.5703125" customWidth="1"/>
    <col min="8" max="8" width="9.140625" style="6"/>
    <col min="10" max="10" width="9.140625" style="6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455</v>
      </c>
      <c r="G1" t="s">
        <v>456</v>
      </c>
      <c r="H1" s="6" t="s">
        <v>457</v>
      </c>
      <c r="I1" t="s">
        <v>1270</v>
      </c>
    </row>
    <row r="2" spans="1:15" x14ac:dyDescent="0.25">
      <c r="A2" t="s">
        <v>77</v>
      </c>
      <c r="B2" t="s">
        <v>78</v>
      </c>
      <c r="C2" s="1">
        <v>44617.75</v>
      </c>
      <c r="D2" t="s">
        <v>84</v>
      </c>
      <c r="E2" t="s">
        <v>85</v>
      </c>
      <c r="F2">
        <v>1.52</v>
      </c>
      <c r="G2" t="s">
        <v>460</v>
      </c>
      <c r="H2" s="6">
        <v>-1</v>
      </c>
      <c r="I2">
        <v>2.5299999999999998</v>
      </c>
      <c r="J2" s="6">
        <f>SUM((1*I2)-1)</f>
        <v>1.5299999999999998</v>
      </c>
    </row>
    <row r="3" spans="1:15" x14ac:dyDescent="0.25">
      <c r="A3" t="s">
        <v>77</v>
      </c>
      <c r="B3" t="s">
        <v>78</v>
      </c>
      <c r="C3" s="1">
        <v>44617.75</v>
      </c>
      <c r="D3" t="s">
        <v>79</v>
      </c>
      <c r="E3" t="s">
        <v>80</v>
      </c>
      <c r="F3">
        <v>1.7</v>
      </c>
      <c r="G3" t="s">
        <v>461</v>
      </c>
      <c r="H3" s="6">
        <v>0.69</v>
      </c>
      <c r="J3" s="6">
        <f t="shared" ref="J3:J13" si="0">SUM((1*I3)-1)</f>
        <v>-1</v>
      </c>
      <c r="M3" t="s">
        <v>1214</v>
      </c>
      <c r="N3" s="6">
        <f>SUM(H:H)</f>
        <v>-7.49</v>
      </c>
    </row>
    <row r="4" spans="1:15" x14ac:dyDescent="0.25">
      <c r="A4" t="s">
        <v>77</v>
      </c>
      <c r="B4" t="s">
        <v>78</v>
      </c>
      <c r="C4" s="1">
        <v>44619.59375</v>
      </c>
      <c r="D4" t="s">
        <v>497</v>
      </c>
      <c r="E4" t="s">
        <v>498</v>
      </c>
      <c r="F4">
        <v>1.56</v>
      </c>
      <c r="G4" t="s">
        <v>461</v>
      </c>
      <c r="H4" s="6">
        <v>0.55000000000000004</v>
      </c>
      <c r="J4" s="6">
        <f t="shared" si="0"/>
        <v>-1</v>
      </c>
      <c r="M4" t="s">
        <v>1215</v>
      </c>
      <c r="N4" s="6">
        <f>SUM(J:J)</f>
        <v>8.1663999999999994</v>
      </c>
    </row>
    <row r="5" spans="1:15" x14ac:dyDescent="0.25">
      <c r="A5" t="s">
        <v>77</v>
      </c>
      <c r="B5" t="s">
        <v>78</v>
      </c>
      <c r="C5" s="1">
        <v>44620.822916666664</v>
      </c>
      <c r="D5" t="s">
        <v>616</v>
      </c>
      <c r="E5" t="s">
        <v>617</v>
      </c>
      <c r="F5">
        <v>1.71</v>
      </c>
      <c r="G5" t="s">
        <v>461</v>
      </c>
      <c r="H5" s="6">
        <v>0.7</v>
      </c>
      <c r="J5" s="6">
        <f t="shared" si="0"/>
        <v>-1</v>
      </c>
    </row>
    <row r="6" spans="1:15" x14ac:dyDescent="0.25">
      <c r="A6" t="s">
        <v>77</v>
      </c>
      <c r="B6" t="s">
        <v>78</v>
      </c>
      <c r="C6" s="1">
        <v>44621.791666666664</v>
      </c>
      <c r="D6" t="s">
        <v>632</v>
      </c>
      <c r="E6" t="s">
        <v>85</v>
      </c>
      <c r="F6">
        <v>1.7</v>
      </c>
      <c r="G6" t="s">
        <v>460</v>
      </c>
      <c r="H6" s="6">
        <v>-1</v>
      </c>
      <c r="I6">
        <v>2.21</v>
      </c>
      <c r="J6" s="6">
        <f t="shared" si="0"/>
        <v>1.21</v>
      </c>
    </row>
    <row r="7" spans="1:15" x14ac:dyDescent="0.25">
      <c r="A7" t="s">
        <v>77</v>
      </c>
      <c r="B7" t="s">
        <v>78</v>
      </c>
      <c r="C7" s="1">
        <v>44624.75</v>
      </c>
      <c r="D7" t="s">
        <v>721</v>
      </c>
      <c r="E7" t="s">
        <v>722</v>
      </c>
      <c r="F7">
        <v>1.78</v>
      </c>
      <c r="G7" t="s">
        <v>460</v>
      </c>
      <c r="H7" s="6">
        <v>-1</v>
      </c>
      <c r="I7">
        <v>1.87</v>
      </c>
      <c r="J7" s="6">
        <f t="shared" si="0"/>
        <v>0.87000000000000011</v>
      </c>
      <c r="M7" t="s">
        <v>1276</v>
      </c>
      <c r="N7">
        <f>COUNTIF(G:G,"Win")</f>
        <v>9</v>
      </c>
      <c r="O7" s="7">
        <f>N7/N9</f>
        <v>0.40909090909090912</v>
      </c>
    </row>
    <row r="8" spans="1:15" x14ac:dyDescent="0.25">
      <c r="A8" t="s">
        <v>77</v>
      </c>
      <c r="B8" t="s">
        <v>78</v>
      </c>
      <c r="C8" s="1">
        <v>44624.75</v>
      </c>
      <c r="D8" t="s">
        <v>616</v>
      </c>
      <c r="E8" t="s">
        <v>84</v>
      </c>
      <c r="F8">
        <v>1.51</v>
      </c>
      <c r="G8" t="s">
        <v>460</v>
      </c>
      <c r="H8" s="6">
        <v>-1</v>
      </c>
      <c r="I8">
        <v>2.71</v>
      </c>
      <c r="J8" s="6">
        <f t="shared" si="0"/>
        <v>1.71</v>
      </c>
      <c r="M8" t="s">
        <v>1277</v>
      </c>
      <c r="N8">
        <f>COUNTIF(G:G,"Lose")</f>
        <v>13</v>
      </c>
      <c r="O8" s="7">
        <f>N8/N9</f>
        <v>0.59090909090909094</v>
      </c>
    </row>
    <row r="9" spans="1:15" x14ac:dyDescent="0.25">
      <c r="A9" t="s">
        <v>77</v>
      </c>
      <c r="B9" t="s">
        <v>78</v>
      </c>
      <c r="C9" s="1">
        <v>44624.75</v>
      </c>
      <c r="D9" t="s">
        <v>719</v>
      </c>
      <c r="E9" t="s">
        <v>720</v>
      </c>
      <c r="F9">
        <v>1.75</v>
      </c>
      <c r="G9" t="s">
        <v>460</v>
      </c>
      <c r="H9" s="6">
        <v>-1</v>
      </c>
      <c r="I9">
        <v>2.02</v>
      </c>
      <c r="J9" s="6">
        <f t="shared" si="0"/>
        <v>1.02</v>
      </c>
      <c r="N9">
        <f>SUM(N7:N8)</f>
        <v>22</v>
      </c>
    </row>
    <row r="10" spans="1:15" x14ac:dyDescent="0.25">
      <c r="A10" t="s">
        <v>77</v>
      </c>
      <c r="B10" t="s">
        <v>78</v>
      </c>
      <c r="C10" s="1">
        <v>44625.708333333336</v>
      </c>
      <c r="D10" t="s">
        <v>836</v>
      </c>
      <c r="E10" t="s">
        <v>837</v>
      </c>
      <c r="F10">
        <v>1.64</v>
      </c>
      <c r="G10" t="s">
        <v>460</v>
      </c>
      <c r="H10" s="6">
        <v>-1</v>
      </c>
      <c r="I10">
        <v>2.3199999999999998</v>
      </c>
      <c r="J10" s="6">
        <f t="shared" si="0"/>
        <v>1.3199999999999998</v>
      </c>
    </row>
    <row r="11" spans="1:15" x14ac:dyDescent="0.25">
      <c r="A11" t="s">
        <v>77</v>
      </c>
      <c r="B11" t="s">
        <v>78</v>
      </c>
      <c r="C11" s="1">
        <v>44625.75</v>
      </c>
      <c r="D11" t="s">
        <v>498</v>
      </c>
      <c r="E11" t="s">
        <v>632</v>
      </c>
      <c r="F11">
        <v>1.7</v>
      </c>
      <c r="G11" t="s">
        <v>460</v>
      </c>
      <c r="H11" s="6">
        <v>-1</v>
      </c>
      <c r="I11">
        <v>2.13</v>
      </c>
      <c r="J11" s="6">
        <f t="shared" si="0"/>
        <v>1.1299999999999999</v>
      </c>
    </row>
    <row r="12" spans="1:15" x14ac:dyDescent="0.25">
      <c r="A12" t="s">
        <v>77</v>
      </c>
      <c r="B12" t="s">
        <v>78</v>
      </c>
      <c r="C12" s="1">
        <v>44625.75</v>
      </c>
      <c r="D12" t="s">
        <v>80</v>
      </c>
      <c r="E12" t="s">
        <v>85</v>
      </c>
      <c r="F12">
        <v>1.72</v>
      </c>
      <c r="G12" t="s">
        <v>461</v>
      </c>
      <c r="H12" s="6">
        <v>0.71</v>
      </c>
      <c r="J12" s="6">
        <f t="shared" si="0"/>
        <v>-1</v>
      </c>
    </row>
    <row r="13" spans="1:15" x14ac:dyDescent="0.25">
      <c r="A13" t="s">
        <v>77</v>
      </c>
      <c r="B13" t="s">
        <v>78</v>
      </c>
      <c r="C13" s="1">
        <v>44625.75</v>
      </c>
      <c r="D13" t="s">
        <v>617</v>
      </c>
      <c r="E13" t="s">
        <v>845</v>
      </c>
      <c r="F13">
        <v>1.52</v>
      </c>
      <c r="G13" t="s">
        <v>460</v>
      </c>
      <c r="H13" s="6">
        <v>-1</v>
      </c>
      <c r="I13">
        <v>2.42</v>
      </c>
      <c r="J13" s="6">
        <f t="shared" si="0"/>
        <v>1.42</v>
      </c>
    </row>
    <row r="14" spans="1:15" x14ac:dyDescent="0.25">
      <c r="A14" t="s">
        <v>77</v>
      </c>
      <c r="B14" t="s">
        <v>78</v>
      </c>
      <c r="C14" s="1">
        <v>44631.75</v>
      </c>
      <c r="D14" t="s">
        <v>720</v>
      </c>
      <c r="E14" t="s">
        <v>617</v>
      </c>
      <c r="F14">
        <v>1.76</v>
      </c>
      <c r="G14" t="s">
        <v>460</v>
      </c>
      <c r="H14" s="6">
        <v>-1.1000000000000001</v>
      </c>
      <c r="I14">
        <v>2.09</v>
      </c>
      <c r="J14" s="6">
        <f>SUM((1.18*I14)-1.1)</f>
        <v>1.3661999999999996</v>
      </c>
    </row>
    <row r="15" spans="1:15" x14ac:dyDescent="0.25">
      <c r="A15" t="s">
        <v>77</v>
      </c>
      <c r="B15" t="s">
        <v>78</v>
      </c>
      <c r="C15" s="1">
        <v>44631.75</v>
      </c>
      <c r="D15" t="s">
        <v>845</v>
      </c>
      <c r="E15" t="s">
        <v>616</v>
      </c>
      <c r="F15">
        <v>1.57</v>
      </c>
      <c r="G15" t="s">
        <v>460</v>
      </c>
      <c r="H15" s="6">
        <v>-1.1000000000000001</v>
      </c>
      <c r="I15">
        <v>2.38</v>
      </c>
      <c r="J15" s="6">
        <f t="shared" ref="J15:J23" si="1">SUM((1.18*I15)-1.1)</f>
        <v>1.7083999999999997</v>
      </c>
    </row>
    <row r="16" spans="1:15" x14ac:dyDescent="0.25">
      <c r="A16" t="s">
        <v>77</v>
      </c>
      <c r="B16" t="s">
        <v>78</v>
      </c>
      <c r="C16" s="1">
        <v>44631.75</v>
      </c>
      <c r="D16" t="s">
        <v>497</v>
      </c>
      <c r="E16" t="s">
        <v>836</v>
      </c>
      <c r="F16">
        <v>1.61</v>
      </c>
      <c r="G16" t="s">
        <v>461</v>
      </c>
      <c r="H16" s="6">
        <v>0.66</v>
      </c>
      <c r="J16" s="6">
        <f t="shared" si="1"/>
        <v>-1.1000000000000001</v>
      </c>
    </row>
    <row r="17" spans="1:10" x14ac:dyDescent="0.25">
      <c r="A17" t="s">
        <v>77</v>
      </c>
      <c r="B17" t="s">
        <v>78</v>
      </c>
      <c r="C17" s="1">
        <v>44631.75</v>
      </c>
      <c r="D17" t="s">
        <v>84</v>
      </c>
      <c r="E17" t="s">
        <v>80</v>
      </c>
      <c r="F17">
        <v>1.57</v>
      </c>
      <c r="G17" t="s">
        <v>461</v>
      </c>
      <c r="H17" s="6">
        <v>0.62</v>
      </c>
      <c r="J17" s="6">
        <f t="shared" si="1"/>
        <v>-1.1000000000000001</v>
      </c>
    </row>
    <row r="18" spans="1:10" x14ac:dyDescent="0.25">
      <c r="A18" t="s">
        <v>77</v>
      </c>
      <c r="B18" t="s">
        <v>78</v>
      </c>
      <c r="C18" s="1">
        <v>44631.75</v>
      </c>
      <c r="D18" t="s">
        <v>632</v>
      </c>
      <c r="E18" t="s">
        <v>1043</v>
      </c>
      <c r="F18">
        <v>1.61</v>
      </c>
      <c r="G18" t="s">
        <v>460</v>
      </c>
      <c r="H18" s="6">
        <v>-1.1000000000000001</v>
      </c>
      <c r="I18">
        <v>2.36</v>
      </c>
      <c r="J18" s="6">
        <f t="shared" si="1"/>
        <v>1.6847999999999996</v>
      </c>
    </row>
    <row r="19" spans="1:10" x14ac:dyDescent="0.25">
      <c r="A19" t="s">
        <v>77</v>
      </c>
      <c r="B19" t="s">
        <v>78</v>
      </c>
      <c r="C19" s="1">
        <v>44631.75</v>
      </c>
      <c r="D19" t="s">
        <v>837</v>
      </c>
      <c r="E19" t="s">
        <v>721</v>
      </c>
      <c r="F19">
        <v>1.75</v>
      </c>
      <c r="G19" t="s">
        <v>461</v>
      </c>
      <c r="H19" s="6">
        <v>0.81</v>
      </c>
      <c r="J19" s="6">
        <f t="shared" si="1"/>
        <v>-1.1000000000000001</v>
      </c>
    </row>
    <row r="20" spans="1:10" x14ac:dyDescent="0.25">
      <c r="A20" t="s">
        <v>77</v>
      </c>
      <c r="B20" t="s">
        <v>78</v>
      </c>
      <c r="C20" s="1">
        <v>44638.75</v>
      </c>
      <c r="D20" t="s">
        <v>719</v>
      </c>
      <c r="E20" t="s">
        <v>837</v>
      </c>
      <c r="F20">
        <v>1.74</v>
      </c>
      <c r="G20" t="s">
        <v>460</v>
      </c>
      <c r="H20" s="6">
        <v>-1.1000000000000001</v>
      </c>
      <c r="I20">
        <v>2.0499999999999998</v>
      </c>
      <c r="J20" s="6">
        <f t="shared" si="1"/>
        <v>1.3189999999999995</v>
      </c>
    </row>
    <row r="21" spans="1:10" x14ac:dyDescent="0.25">
      <c r="A21" t="s">
        <v>77</v>
      </c>
      <c r="B21" t="s">
        <v>78</v>
      </c>
      <c r="C21" s="1">
        <v>44638.75</v>
      </c>
      <c r="D21" t="s">
        <v>498</v>
      </c>
      <c r="E21" t="s">
        <v>85</v>
      </c>
      <c r="F21">
        <v>1.62</v>
      </c>
      <c r="G21" t="s">
        <v>461</v>
      </c>
      <c r="H21" s="6">
        <v>0.67</v>
      </c>
      <c r="J21" s="6">
        <f t="shared" si="1"/>
        <v>-1.1000000000000001</v>
      </c>
    </row>
    <row r="22" spans="1:10" x14ac:dyDescent="0.25">
      <c r="A22" t="s">
        <v>77</v>
      </c>
      <c r="B22" t="s">
        <v>78</v>
      </c>
      <c r="C22" s="1">
        <v>44638.75</v>
      </c>
      <c r="D22" t="s">
        <v>616</v>
      </c>
      <c r="E22" t="s">
        <v>720</v>
      </c>
      <c r="F22">
        <v>1.74</v>
      </c>
      <c r="G22" t="s">
        <v>460</v>
      </c>
      <c r="H22" s="6">
        <v>-1.1000000000000001</v>
      </c>
      <c r="I22">
        <v>2.1</v>
      </c>
      <c r="J22" s="6">
        <f t="shared" si="1"/>
        <v>1.3779999999999997</v>
      </c>
    </row>
    <row r="23" spans="1:10" x14ac:dyDescent="0.25">
      <c r="A23" t="s">
        <v>77</v>
      </c>
      <c r="B23" t="s">
        <v>78</v>
      </c>
      <c r="C23" s="1">
        <v>44641.822916666664</v>
      </c>
      <c r="D23" t="s">
        <v>1043</v>
      </c>
      <c r="E23" t="s">
        <v>79</v>
      </c>
      <c r="F23">
        <v>1.55</v>
      </c>
      <c r="G23" t="s">
        <v>461</v>
      </c>
      <c r="H23" s="6">
        <v>0.6</v>
      </c>
      <c r="J23" s="6">
        <f t="shared" si="1"/>
        <v>-1.1000000000000001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workbookViewId="0">
      <pane ySplit="1" topLeftCell="A2" activePane="bottomLeft" state="frozen"/>
      <selection pane="bottomLeft" activeCell="J1" sqref="J1"/>
    </sheetView>
  </sheetViews>
  <sheetFormatPr defaultRowHeight="15" x14ac:dyDescent="0.25"/>
  <cols>
    <col min="2" max="2" width="22" bestFit="1" customWidth="1"/>
    <col min="3" max="3" width="15.85546875" bestFit="1" customWidth="1"/>
    <col min="4" max="5" width="18.28515625" bestFit="1" customWidth="1"/>
    <col min="8" max="8" width="11.28515625" style="6" bestFit="1" customWidth="1"/>
    <col min="9" max="9" width="11.140625" bestFit="1" customWidth="1"/>
    <col min="10" max="10" width="11.42578125" style="6" bestFit="1" customWidth="1"/>
    <col min="11" max="11" width="10.7109375" bestFit="1" customWidth="1"/>
    <col min="12" max="12" width="15.425781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455</v>
      </c>
      <c r="G1" t="s">
        <v>456</v>
      </c>
      <c r="H1" s="6" t="s">
        <v>1211</v>
      </c>
      <c r="I1" t="s">
        <v>1212</v>
      </c>
      <c r="J1" s="6" t="s">
        <v>1213</v>
      </c>
      <c r="K1" t="s">
        <v>1264</v>
      </c>
      <c r="L1" s="6" t="s">
        <v>1265</v>
      </c>
    </row>
    <row r="2" spans="1:17" x14ac:dyDescent="0.25">
      <c r="A2" t="s">
        <v>118</v>
      </c>
      <c r="B2" t="s">
        <v>119</v>
      </c>
      <c r="C2" s="1">
        <v>44617.833333333336</v>
      </c>
      <c r="D2" t="s">
        <v>120</v>
      </c>
      <c r="E2" t="s">
        <v>121</v>
      </c>
      <c r="F2">
        <v>1.9</v>
      </c>
      <c r="G2" t="s">
        <v>460</v>
      </c>
      <c r="H2" s="6">
        <v>-1.1000000000000001</v>
      </c>
      <c r="I2">
        <v>2</v>
      </c>
      <c r="J2" s="6">
        <f>SUM((1.1*I2)-1.1)</f>
        <v>1.1000000000000001</v>
      </c>
      <c r="K2">
        <f>F2+0.05</f>
        <v>1.95</v>
      </c>
      <c r="L2">
        <v>1.07</v>
      </c>
    </row>
    <row r="3" spans="1:17" x14ac:dyDescent="0.25">
      <c r="A3" t="s">
        <v>118</v>
      </c>
      <c r="B3" t="s">
        <v>206</v>
      </c>
      <c r="C3" s="1">
        <v>44618.541666666664</v>
      </c>
      <c r="D3" t="s">
        <v>207</v>
      </c>
      <c r="E3" t="s">
        <v>208</v>
      </c>
      <c r="F3">
        <v>1.75</v>
      </c>
      <c r="G3" t="s">
        <v>461</v>
      </c>
      <c r="H3" s="6">
        <f>SUM((1.1*F3)-1.1)</f>
        <v>0.82500000000000018</v>
      </c>
      <c r="J3" s="6">
        <v>-1.1000000000000001</v>
      </c>
      <c r="K3">
        <f t="shared" ref="K3:K66" si="0">F3+0.05</f>
        <v>1.8</v>
      </c>
      <c r="L3" s="6">
        <f>SUM(-1.1*(K3-1))</f>
        <v>-0.88000000000000012</v>
      </c>
      <c r="O3" s="28" t="s">
        <v>1266</v>
      </c>
      <c r="P3" t="s">
        <v>1214</v>
      </c>
      <c r="Q3" s="8">
        <f>SUM(H:H)</f>
        <v>-13.687999999999985</v>
      </c>
    </row>
    <row r="4" spans="1:17" x14ac:dyDescent="0.25">
      <c r="A4" t="s">
        <v>118</v>
      </c>
      <c r="B4" t="s">
        <v>119</v>
      </c>
      <c r="C4" s="1">
        <v>44618.625</v>
      </c>
      <c r="D4" t="s">
        <v>336</v>
      </c>
      <c r="E4" t="s">
        <v>337</v>
      </c>
      <c r="F4">
        <v>1.81</v>
      </c>
      <c r="G4" t="s">
        <v>460</v>
      </c>
      <c r="H4" s="6">
        <v>-1.1000000000000001</v>
      </c>
      <c r="I4">
        <v>2.0699999999999998</v>
      </c>
      <c r="J4" s="6">
        <f>SUM((1.1*I4)-1.1)</f>
        <v>1.177</v>
      </c>
      <c r="K4">
        <f t="shared" si="0"/>
        <v>1.86</v>
      </c>
      <c r="L4">
        <v>1.07</v>
      </c>
      <c r="O4" s="28"/>
      <c r="P4" t="s">
        <v>1215</v>
      </c>
      <c r="Q4" s="8">
        <f>SUM(J:J)</f>
        <v>6.5890000000000182</v>
      </c>
    </row>
    <row r="5" spans="1:17" x14ac:dyDescent="0.25">
      <c r="A5" t="s">
        <v>118</v>
      </c>
      <c r="B5" t="s">
        <v>391</v>
      </c>
      <c r="C5" s="1">
        <v>44618.666666666664</v>
      </c>
      <c r="D5" t="s">
        <v>392</v>
      </c>
      <c r="E5" t="s">
        <v>393</v>
      </c>
      <c r="F5">
        <v>1.81</v>
      </c>
      <c r="G5" t="s">
        <v>461</v>
      </c>
      <c r="H5" s="6">
        <f t="shared" ref="H5:H6" si="1">SUM((1.1*F5)-1.1)</f>
        <v>0.89100000000000024</v>
      </c>
      <c r="J5" s="6">
        <v>-1.1000000000000001</v>
      </c>
      <c r="K5">
        <f t="shared" si="0"/>
        <v>1.86</v>
      </c>
      <c r="L5" s="6">
        <f t="shared" ref="L5:L6" si="2">SUM(-1.1*(K5-1))</f>
        <v>-0.94600000000000017</v>
      </c>
    </row>
    <row r="6" spans="1:17" x14ac:dyDescent="0.25">
      <c r="A6" t="s">
        <v>118</v>
      </c>
      <c r="B6" t="s">
        <v>206</v>
      </c>
      <c r="C6" s="1">
        <v>44618.833333333336</v>
      </c>
      <c r="D6" t="s">
        <v>431</v>
      </c>
      <c r="E6" t="s">
        <v>432</v>
      </c>
      <c r="F6">
        <v>1.72</v>
      </c>
      <c r="G6" t="s">
        <v>461</v>
      </c>
      <c r="H6" s="6">
        <f t="shared" si="1"/>
        <v>0.79200000000000004</v>
      </c>
      <c r="J6" s="6">
        <v>-1.1000000000000001</v>
      </c>
      <c r="K6">
        <f t="shared" si="0"/>
        <v>1.77</v>
      </c>
      <c r="L6" s="6">
        <f t="shared" si="2"/>
        <v>-0.84700000000000009</v>
      </c>
      <c r="O6" t="s">
        <v>1267</v>
      </c>
      <c r="P6" t="s">
        <v>1214</v>
      </c>
      <c r="Q6" s="8">
        <f>SUM(L:L)</f>
        <v>8.4229999999999983</v>
      </c>
    </row>
    <row r="7" spans="1:17" x14ac:dyDescent="0.25">
      <c r="A7" t="s">
        <v>118</v>
      </c>
      <c r="B7" t="s">
        <v>119</v>
      </c>
      <c r="C7" s="1">
        <v>44618.833333333336</v>
      </c>
      <c r="D7" t="s">
        <v>433</v>
      </c>
      <c r="E7" t="s">
        <v>434</v>
      </c>
      <c r="F7">
        <v>1.76</v>
      </c>
      <c r="G7" t="s">
        <v>460</v>
      </c>
      <c r="H7" s="6">
        <v>-1.1000000000000001</v>
      </c>
      <c r="I7">
        <v>2.06</v>
      </c>
      <c r="J7" s="6">
        <f t="shared" ref="J7:J9" si="3">SUM((1.1*I7)-1.1)</f>
        <v>1.1660000000000004</v>
      </c>
      <c r="K7">
        <f t="shared" si="0"/>
        <v>1.81</v>
      </c>
      <c r="L7">
        <v>1.07</v>
      </c>
    </row>
    <row r="8" spans="1:17" x14ac:dyDescent="0.25">
      <c r="A8" t="s">
        <v>118</v>
      </c>
      <c r="B8" t="s">
        <v>119</v>
      </c>
      <c r="C8" s="1">
        <v>44619.625</v>
      </c>
      <c r="D8" t="s">
        <v>505</v>
      </c>
      <c r="E8" t="s">
        <v>506</v>
      </c>
      <c r="F8">
        <v>1.56</v>
      </c>
      <c r="G8" t="s">
        <v>460</v>
      </c>
      <c r="H8" s="6">
        <v>-1.1000000000000001</v>
      </c>
      <c r="I8">
        <v>2.52</v>
      </c>
      <c r="J8" s="6">
        <f t="shared" si="3"/>
        <v>1.6720000000000002</v>
      </c>
      <c r="K8">
        <f t="shared" si="0"/>
        <v>1.61</v>
      </c>
      <c r="L8">
        <v>1.07</v>
      </c>
    </row>
    <row r="9" spans="1:17" x14ac:dyDescent="0.25">
      <c r="A9" t="s">
        <v>118</v>
      </c>
      <c r="B9" t="s">
        <v>517</v>
      </c>
      <c r="C9" s="1">
        <v>44619.65625</v>
      </c>
      <c r="D9" t="s">
        <v>518</v>
      </c>
      <c r="E9" t="s">
        <v>519</v>
      </c>
      <c r="F9">
        <v>1.58</v>
      </c>
      <c r="G9" t="s">
        <v>460</v>
      </c>
      <c r="H9" s="6">
        <v>-1.1000000000000001</v>
      </c>
      <c r="I9">
        <v>2.42</v>
      </c>
      <c r="J9" s="6">
        <f t="shared" si="3"/>
        <v>1.5619999999999998</v>
      </c>
      <c r="K9">
        <f t="shared" si="0"/>
        <v>1.6300000000000001</v>
      </c>
      <c r="L9">
        <v>1.07</v>
      </c>
    </row>
    <row r="10" spans="1:17" x14ac:dyDescent="0.25">
      <c r="A10" t="s">
        <v>118</v>
      </c>
      <c r="B10" t="s">
        <v>391</v>
      </c>
      <c r="C10" s="1">
        <v>44619.666666666664</v>
      </c>
      <c r="D10" t="s">
        <v>528</v>
      </c>
      <c r="E10" t="s">
        <v>529</v>
      </c>
      <c r="F10">
        <v>1.54</v>
      </c>
      <c r="G10" t="s">
        <v>461</v>
      </c>
      <c r="H10" s="6">
        <f t="shared" ref="H10:H12" si="4">SUM((1.1*F10)-1.1)</f>
        <v>0.59400000000000008</v>
      </c>
      <c r="J10" s="6">
        <v>-1.1000000000000001</v>
      </c>
      <c r="K10">
        <f t="shared" si="0"/>
        <v>1.59</v>
      </c>
      <c r="L10" s="6">
        <f t="shared" ref="L10:L12" si="5">SUM(-1.1*(K10-1))</f>
        <v>-0.64900000000000013</v>
      </c>
      <c r="O10" t="s">
        <v>1276</v>
      </c>
      <c r="P10">
        <f>COUNTIF(G:G,"Win")</f>
        <v>64</v>
      </c>
      <c r="Q10" s="7">
        <f>P10/P12</f>
        <v>0.5423728813559322</v>
      </c>
    </row>
    <row r="11" spans="1:17" x14ac:dyDescent="0.25">
      <c r="A11" t="s">
        <v>118</v>
      </c>
      <c r="B11" t="s">
        <v>517</v>
      </c>
      <c r="C11" s="1">
        <v>44619.666666666664</v>
      </c>
      <c r="D11" t="s">
        <v>540</v>
      </c>
      <c r="E11" t="s">
        <v>541</v>
      </c>
      <c r="F11">
        <v>1.73</v>
      </c>
      <c r="G11" t="s">
        <v>461</v>
      </c>
      <c r="H11" s="6">
        <f t="shared" si="4"/>
        <v>0.80299999999999994</v>
      </c>
      <c r="J11" s="6">
        <v>-1.1000000000000001</v>
      </c>
      <c r="K11">
        <f t="shared" si="0"/>
        <v>1.78</v>
      </c>
      <c r="L11" s="6">
        <f t="shared" si="5"/>
        <v>-0.8580000000000001</v>
      </c>
      <c r="O11" t="s">
        <v>1277</v>
      </c>
      <c r="P11">
        <f>COUNTIF(G:G,"Lose")</f>
        <v>54</v>
      </c>
      <c r="Q11" s="7">
        <f>P11/P12</f>
        <v>0.4576271186440678</v>
      </c>
    </row>
    <row r="12" spans="1:17" x14ac:dyDescent="0.25">
      <c r="A12" t="s">
        <v>118</v>
      </c>
      <c r="B12" t="s">
        <v>517</v>
      </c>
      <c r="C12" s="1">
        <v>44619.666666666664</v>
      </c>
      <c r="D12" t="s">
        <v>526</v>
      </c>
      <c r="E12" t="s">
        <v>527</v>
      </c>
      <c r="F12">
        <v>1.61</v>
      </c>
      <c r="G12" t="s">
        <v>461</v>
      </c>
      <c r="H12" s="6">
        <f t="shared" si="4"/>
        <v>0.67100000000000026</v>
      </c>
      <c r="J12" s="6">
        <v>-1.1000000000000001</v>
      </c>
      <c r="K12">
        <f t="shared" si="0"/>
        <v>1.6600000000000001</v>
      </c>
      <c r="L12" s="6">
        <f t="shared" si="5"/>
        <v>-0.7260000000000002</v>
      </c>
      <c r="P12">
        <f>SUM(P10:P11)</f>
        <v>118</v>
      </c>
    </row>
    <row r="13" spans="1:17" x14ac:dyDescent="0.25">
      <c r="A13" t="s">
        <v>118</v>
      </c>
      <c r="B13" t="s">
        <v>537</v>
      </c>
      <c r="C13" s="1">
        <v>44619.666666666664</v>
      </c>
      <c r="D13" t="s">
        <v>538</v>
      </c>
      <c r="E13" t="s">
        <v>539</v>
      </c>
      <c r="F13">
        <v>1.68</v>
      </c>
      <c r="G13" t="s">
        <v>460</v>
      </c>
      <c r="H13" s="6">
        <v>-1.1000000000000001</v>
      </c>
      <c r="I13">
        <v>2.2000000000000002</v>
      </c>
      <c r="J13" s="6">
        <f>SUM((1.1*I13)-1.1)</f>
        <v>1.3200000000000003</v>
      </c>
      <c r="K13">
        <f t="shared" si="0"/>
        <v>1.73</v>
      </c>
      <c r="L13">
        <v>1.07</v>
      </c>
    </row>
    <row r="14" spans="1:17" x14ac:dyDescent="0.25">
      <c r="A14" t="s">
        <v>118</v>
      </c>
      <c r="B14" t="s">
        <v>530</v>
      </c>
      <c r="C14" s="1">
        <v>44619.666666666664</v>
      </c>
      <c r="D14" t="s">
        <v>531</v>
      </c>
      <c r="E14" t="s">
        <v>532</v>
      </c>
      <c r="F14">
        <v>1.54</v>
      </c>
      <c r="G14" t="s">
        <v>461</v>
      </c>
      <c r="H14" s="6">
        <f t="shared" ref="H14:H15" si="6">SUM((1.1*F14)-1.1)</f>
        <v>0.59400000000000008</v>
      </c>
      <c r="J14" s="6">
        <v>-1.1000000000000001</v>
      </c>
      <c r="K14">
        <f t="shared" si="0"/>
        <v>1.59</v>
      </c>
      <c r="L14" s="6">
        <f t="shared" ref="L14:L15" si="7">SUM(-1.1*(K14-1))</f>
        <v>-0.64900000000000013</v>
      </c>
    </row>
    <row r="15" spans="1:17" x14ac:dyDescent="0.25">
      <c r="A15" t="s">
        <v>118</v>
      </c>
      <c r="B15" t="s">
        <v>517</v>
      </c>
      <c r="C15" s="1">
        <v>44619.6875</v>
      </c>
      <c r="D15" t="s">
        <v>546</v>
      </c>
      <c r="E15" t="s">
        <v>547</v>
      </c>
      <c r="F15">
        <v>1.5</v>
      </c>
      <c r="G15" t="s">
        <v>461</v>
      </c>
      <c r="H15" s="6">
        <f t="shared" si="6"/>
        <v>0.55000000000000004</v>
      </c>
      <c r="J15" s="6">
        <v>-1.1000000000000001</v>
      </c>
      <c r="K15">
        <f t="shared" si="0"/>
        <v>1.55</v>
      </c>
      <c r="L15" s="6">
        <f t="shared" si="7"/>
        <v>-0.60500000000000009</v>
      </c>
    </row>
    <row r="16" spans="1:17" x14ac:dyDescent="0.25">
      <c r="A16" t="s">
        <v>118</v>
      </c>
      <c r="B16" t="s">
        <v>119</v>
      </c>
      <c r="C16" s="1">
        <v>44619.71875</v>
      </c>
      <c r="D16" t="s">
        <v>558</v>
      </c>
      <c r="E16" t="s">
        <v>559</v>
      </c>
      <c r="F16">
        <v>2.04</v>
      </c>
      <c r="G16" t="s">
        <v>460</v>
      </c>
      <c r="H16" s="6">
        <v>-1.1000000000000001</v>
      </c>
      <c r="I16">
        <v>1.86</v>
      </c>
      <c r="J16" s="6">
        <f>SUM((1.1*I16)-1.1)</f>
        <v>0.94600000000000017</v>
      </c>
      <c r="K16">
        <f t="shared" si="0"/>
        <v>2.09</v>
      </c>
      <c r="L16">
        <v>1.07</v>
      </c>
    </row>
    <row r="17" spans="1:12" x14ac:dyDescent="0.25">
      <c r="A17" t="s">
        <v>118</v>
      </c>
      <c r="B17" t="s">
        <v>206</v>
      </c>
      <c r="C17" s="1">
        <v>44619.729166666664</v>
      </c>
      <c r="D17" t="s">
        <v>562</v>
      </c>
      <c r="E17" t="s">
        <v>563</v>
      </c>
      <c r="F17">
        <v>1.69</v>
      </c>
      <c r="G17" t="s">
        <v>461</v>
      </c>
      <c r="H17" s="6">
        <f t="shared" ref="H17:H21" si="8">SUM((1.1*F17)-1.1)</f>
        <v>0.7589999999999999</v>
      </c>
      <c r="J17" s="6">
        <v>-1.1000000000000001</v>
      </c>
      <c r="K17">
        <f t="shared" si="0"/>
        <v>1.74</v>
      </c>
      <c r="L17" s="6">
        <f t="shared" ref="L17:L21" si="9">SUM(-1.1*(K17-1))</f>
        <v>-0.81400000000000006</v>
      </c>
    </row>
    <row r="18" spans="1:12" x14ac:dyDescent="0.25">
      <c r="A18" t="s">
        <v>118</v>
      </c>
      <c r="B18" t="s">
        <v>119</v>
      </c>
      <c r="C18" s="1">
        <v>44620.833333333336</v>
      </c>
      <c r="D18" t="s">
        <v>618</v>
      </c>
      <c r="E18" t="s">
        <v>619</v>
      </c>
      <c r="F18">
        <v>1.66</v>
      </c>
      <c r="G18" t="s">
        <v>461</v>
      </c>
      <c r="H18" s="6">
        <f t="shared" si="8"/>
        <v>0.72599999999999998</v>
      </c>
      <c r="J18" s="6">
        <v>-1.1000000000000001</v>
      </c>
      <c r="K18">
        <f t="shared" si="0"/>
        <v>1.71</v>
      </c>
      <c r="L18" s="6">
        <f t="shared" si="9"/>
        <v>-0.78100000000000003</v>
      </c>
    </row>
    <row r="19" spans="1:12" x14ac:dyDescent="0.25">
      <c r="A19" t="s">
        <v>118</v>
      </c>
      <c r="B19" t="s">
        <v>206</v>
      </c>
      <c r="C19" s="1">
        <v>44622.833333333336</v>
      </c>
      <c r="D19" t="s">
        <v>207</v>
      </c>
      <c r="E19" t="s">
        <v>562</v>
      </c>
      <c r="F19">
        <v>1.69</v>
      </c>
      <c r="G19" t="s">
        <v>461</v>
      </c>
      <c r="H19" s="6">
        <f t="shared" si="8"/>
        <v>0.7589999999999999</v>
      </c>
      <c r="J19" s="6">
        <v>-1.1000000000000001</v>
      </c>
      <c r="K19">
        <f t="shared" si="0"/>
        <v>1.74</v>
      </c>
      <c r="L19" s="6">
        <f t="shared" si="9"/>
        <v>-0.81400000000000006</v>
      </c>
    </row>
    <row r="20" spans="1:12" x14ac:dyDescent="0.25">
      <c r="A20" t="s">
        <v>118</v>
      </c>
      <c r="B20" t="s">
        <v>206</v>
      </c>
      <c r="C20" s="1">
        <v>44624.833333333336</v>
      </c>
      <c r="D20" t="s">
        <v>740</v>
      </c>
      <c r="E20" t="s">
        <v>741</v>
      </c>
      <c r="F20">
        <v>1.57</v>
      </c>
      <c r="G20" t="s">
        <v>461</v>
      </c>
      <c r="H20" s="6">
        <f t="shared" si="8"/>
        <v>0.62700000000000022</v>
      </c>
      <c r="J20" s="6">
        <v>-1.1000000000000001</v>
      </c>
      <c r="K20">
        <f t="shared" si="0"/>
        <v>1.62</v>
      </c>
      <c r="L20" s="6">
        <f t="shared" si="9"/>
        <v>-0.68200000000000016</v>
      </c>
    </row>
    <row r="21" spans="1:12" x14ac:dyDescent="0.25">
      <c r="A21" t="s">
        <v>118</v>
      </c>
      <c r="B21" t="s">
        <v>119</v>
      </c>
      <c r="C21" s="1">
        <v>44624.833333333336</v>
      </c>
      <c r="D21" t="s">
        <v>506</v>
      </c>
      <c r="E21" t="s">
        <v>120</v>
      </c>
      <c r="F21">
        <v>1.61</v>
      </c>
      <c r="G21" t="s">
        <v>461</v>
      </c>
      <c r="H21" s="6">
        <f t="shared" si="8"/>
        <v>0.67100000000000026</v>
      </c>
      <c r="J21" s="6">
        <v>-1.1000000000000001</v>
      </c>
      <c r="K21">
        <f t="shared" si="0"/>
        <v>1.6600000000000001</v>
      </c>
      <c r="L21" s="6">
        <f t="shared" si="9"/>
        <v>-0.7260000000000002</v>
      </c>
    </row>
    <row r="22" spans="1:12" x14ac:dyDescent="0.25">
      <c r="A22" t="s">
        <v>118</v>
      </c>
      <c r="B22" t="s">
        <v>119</v>
      </c>
      <c r="C22" s="1">
        <v>44625.625</v>
      </c>
      <c r="D22" t="s">
        <v>121</v>
      </c>
      <c r="E22" t="s">
        <v>808</v>
      </c>
      <c r="F22">
        <v>1.54</v>
      </c>
      <c r="G22" t="s">
        <v>460</v>
      </c>
      <c r="H22" s="6">
        <v>-1.1000000000000001</v>
      </c>
      <c r="I22">
        <v>2.4700000000000002</v>
      </c>
      <c r="J22" s="6">
        <f>SUM((1.1*I22)-1.1)</f>
        <v>1.6170000000000004</v>
      </c>
      <c r="K22">
        <f t="shared" si="0"/>
        <v>1.59</v>
      </c>
      <c r="L22">
        <v>1.07</v>
      </c>
    </row>
    <row r="23" spans="1:12" x14ac:dyDescent="0.25">
      <c r="A23" t="s">
        <v>118</v>
      </c>
      <c r="B23" t="s">
        <v>119</v>
      </c>
      <c r="C23" s="1">
        <v>44625.625</v>
      </c>
      <c r="D23" t="s">
        <v>337</v>
      </c>
      <c r="E23" t="s">
        <v>433</v>
      </c>
      <c r="F23">
        <v>1.92</v>
      </c>
      <c r="G23" t="s">
        <v>461</v>
      </c>
      <c r="H23" s="6">
        <f t="shared" ref="H23:H24" si="10">SUM((1.1*F23)-1.1)</f>
        <v>1.012</v>
      </c>
      <c r="J23" s="6">
        <v>-1.1000000000000001</v>
      </c>
      <c r="K23">
        <f t="shared" si="0"/>
        <v>1.97</v>
      </c>
      <c r="L23" s="6">
        <f t="shared" ref="L23:L24" si="11">SUM(-1.1*(K23-1))</f>
        <v>-1.0669999999999999</v>
      </c>
    </row>
    <row r="24" spans="1:12" x14ac:dyDescent="0.25">
      <c r="A24" t="s">
        <v>118</v>
      </c>
      <c r="B24" t="s">
        <v>517</v>
      </c>
      <c r="C24" s="1">
        <v>44625.65625</v>
      </c>
      <c r="D24" t="s">
        <v>518</v>
      </c>
      <c r="E24" t="s">
        <v>540</v>
      </c>
      <c r="F24">
        <v>1.6</v>
      </c>
      <c r="G24" t="s">
        <v>461</v>
      </c>
      <c r="H24" s="6">
        <f t="shared" si="10"/>
        <v>0.66000000000000014</v>
      </c>
      <c r="J24" s="6">
        <v>-1.1000000000000001</v>
      </c>
      <c r="K24">
        <f t="shared" si="0"/>
        <v>1.6500000000000001</v>
      </c>
      <c r="L24" s="6">
        <f t="shared" si="11"/>
        <v>-0.71500000000000019</v>
      </c>
    </row>
    <row r="25" spans="1:12" x14ac:dyDescent="0.25">
      <c r="A25" t="s">
        <v>118</v>
      </c>
      <c r="B25" t="s">
        <v>517</v>
      </c>
      <c r="C25" s="1">
        <v>44625.666666666664</v>
      </c>
      <c r="D25" t="s">
        <v>823</v>
      </c>
      <c r="E25" t="s">
        <v>824</v>
      </c>
      <c r="F25">
        <v>1.55</v>
      </c>
      <c r="G25" t="s">
        <v>460</v>
      </c>
      <c r="H25" s="6">
        <v>-1.1000000000000001</v>
      </c>
      <c r="I25">
        <v>2.4700000000000002</v>
      </c>
      <c r="J25" s="6">
        <f>SUM((1.1*I25)-1.1)</f>
        <v>1.6170000000000004</v>
      </c>
      <c r="K25">
        <f t="shared" si="0"/>
        <v>1.6</v>
      </c>
      <c r="L25">
        <v>1.07</v>
      </c>
    </row>
    <row r="26" spans="1:12" x14ac:dyDescent="0.25">
      <c r="A26" t="s">
        <v>118</v>
      </c>
      <c r="B26" t="s">
        <v>517</v>
      </c>
      <c r="C26" s="1">
        <v>44625.6875</v>
      </c>
      <c r="D26" t="s">
        <v>831</v>
      </c>
      <c r="E26" t="s">
        <v>546</v>
      </c>
      <c r="F26">
        <v>1.82</v>
      </c>
      <c r="G26" t="s">
        <v>461</v>
      </c>
      <c r="H26" s="6">
        <f>SUM((1.1*F26)-1.1)</f>
        <v>0.90200000000000014</v>
      </c>
      <c r="J26" s="6">
        <v>-1.1000000000000001</v>
      </c>
      <c r="K26">
        <f t="shared" si="0"/>
        <v>1.87</v>
      </c>
      <c r="L26" s="6">
        <f>SUM(-1.1*(K26-1))</f>
        <v>-0.95700000000000018</v>
      </c>
    </row>
    <row r="27" spans="1:12" x14ac:dyDescent="0.25">
      <c r="A27" t="s">
        <v>118</v>
      </c>
      <c r="B27" t="s">
        <v>517</v>
      </c>
      <c r="C27" s="1">
        <v>44625.708333333336</v>
      </c>
      <c r="D27" t="s">
        <v>527</v>
      </c>
      <c r="E27" t="s">
        <v>541</v>
      </c>
      <c r="F27">
        <v>1.68</v>
      </c>
      <c r="G27" t="s">
        <v>460</v>
      </c>
      <c r="H27" s="6">
        <v>-1.1000000000000001</v>
      </c>
      <c r="I27">
        <v>2.2200000000000002</v>
      </c>
      <c r="J27" s="6">
        <f>SUM((1.1*I27)-1.1)</f>
        <v>1.3420000000000005</v>
      </c>
      <c r="K27">
        <f t="shared" si="0"/>
        <v>1.73</v>
      </c>
      <c r="L27">
        <v>1.07</v>
      </c>
    </row>
    <row r="28" spans="1:12" x14ac:dyDescent="0.25">
      <c r="A28" t="s">
        <v>118</v>
      </c>
      <c r="B28" t="s">
        <v>517</v>
      </c>
      <c r="C28" s="1">
        <v>44625.708333333336</v>
      </c>
      <c r="D28" t="s">
        <v>839</v>
      </c>
      <c r="E28" t="s">
        <v>840</v>
      </c>
      <c r="F28">
        <v>1.64</v>
      </c>
      <c r="G28" t="s">
        <v>461</v>
      </c>
      <c r="H28" s="6">
        <f>SUM((1.1*F28)-1.1)</f>
        <v>0.70399999999999996</v>
      </c>
      <c r="J28" s="6">
        <v>-1.1000000000000001</v>
      </c>
      <c r="K28">
        <f t="shared" si="0"/>
        <v>1.69</v>
      </c>
      <c r="L28" s="6">
        <f>SUM(-1.1*(K28-1))</f>
        <v>-0.75900000000000001</v>
      </c>
    </row>
    <row r="29" spans="1:12" x14ac:dyDescent="0.25">
      <c r="A29" t="s">
        <v>118</v>
      </c>
      <c r="B29" t="s">
        <v>206</v>
      </c>
      <c r="C29" s="1">
        <v>44625.729166666664</v>
      </c>
      <c r="D29" t="s">
        <v>208</v>
      </c>
      <c r="E29" t="s">
        <v>843</v>
      </c>
      <c r="F29">
        <v>1.96</v>
      </c>
      <c r="G29" t="s">
        <v>460</v>
      </c>
      <c r="H29" s="6">
        <v>-1.1000000000000001</v>
      </c>
      <c r="I29">
        <v>1.85</v>
      </c>
      <c r="J29" s="6">
        <f>SUM((1.1*I29)-1.1)</f>
        <v>0.93500000000000005</v>
      </c>
      <c r="K29">
        <f t="shared" si="0"/>
        <v>2.0099999999999998</v>
      </c>
      <c r="L29">
        <v>1.07</v>
      </c>
    </row>
    <row r="30" spans="1:12" x14ac:dyDescent="0.25">
      <c r="A30" t="s">
        <v>118</v>
      </c>
      <c r="B30" t="s">
        <v>391</v>
      </c>
      <c r="C30" s="1">
        <v>44625.75</v>
      </c>
      <c r="D30" t="s">
        <v>850</v>
      </c>
      <c r="E30" t="s">
        <v>393</v>
      </c>
      <c r="F30">
        <v>1.68</v>
      </c>
      <c r="G30" t="s">
        <v>461</v>
      </c>
      <c r="H30" s="6">
        <f>SUM((1.1*F30)-1.1)</f>
        <v>0.748</v>
      </c>
      <c r="J30" s="6">
        <v>-1.1000000000000001</v>
      </c>
      <c r="K30">
        <f t="shared" si="0"/>
        <v>1.73</v>
      </c>
      <c r="L30" s="6">
        <f>SUM(-1.1*(K30-1))</f>
        <v>-0.80300000000000005</v>
      </c>
    </row>
    <row r="31" spans="1:12" x14ac:dyDescent="0.25">
      <c r="A31" t="s">
        <v>118</v>
      </c>
      <c r="B31" t="s">
        <v>206</v>
      </c>
      <c r="C31" s="1">
        <v>44625.833333333336</v>
      </c>
      <c r="D31" t="s">
        <v>858</v>
      </c>
      <c r="E31" t="s">
        <v>562</v>
      </c>
      <c r="F31">
        <v>2.2000000000000002</v>
      </c>
      <c r="G31" t="s">
        <v>460</v>
      </c>
      <c r="H31" s="6">
        <v>-1.1000000000000001</v>
      </c>
      <c r="I31">
        <v>1.68</v>
      </c>
      <c r="J31" s="6">
        <f t="shared" ref="J31:J32" si="12">SUM((1.1*I31)-1.1)</f>
        <v>0.748</v>
      </c>
      <c r="K31">
        <f t="shared" si="0"/>
        <v>2.25</v>
      </c>
      <c r="L31">
        <v>1.07</v>
      </c>
    </row>
    <row r="32" spans="1:12" x14ac:dyDescent="0.25">
      <c r="A32" t="s">
        <v>118</v>
      </c>
      <c r="B32" t="s">
        <v>530</v>
      </c>
      <c r="C32" s="1">
        <v>44626.416666666664</v>
      </c>
      <c r="D32" t="s">
        <v>871</v>
      </c>
      <c r="E32" t="s">
        <v>872</v>
      </c>
      <c r="F32">
        <v>1.77</v>
      </c>
      <c r="G32" t="s">
        <v>460</v>
      </c>
      <c r="H32" s="6">
        <v>-1.1000000000000001</v>
      </c>
      <c r="I32">
        <v>2.0299999999999998</v>
      </c>
      <c r="J32" s="6">
        <f t="shared" si="12"/>
        <v>1.133</v>
      </c>
      <c r="K32">
        <f t="shared" si="0"/>
        <v>1.82</v>
      </c>
      <c r="L32">
        <v>1.07</v>
      </c>
    </row>
    <row r="33" spans="1:12" x14ac:dyDescent="0.25">
      <c r="A33" t="s">
        <v>118</v>
      </c>
      <c r="B33" t="s">
        <v>537</v>
      </c>
      <c r="C33" s="1">
        <v>44626.458333333336</v>
      </c>
      <c r="D33" t="s">
        <v>889</v>
      </c>
      <c r="E33" t="s">
        <v>890</v>
      </c>
      <c r="F33">
        <v>1.83</v>
      </c>
      <c r="G33" t="s">
        <v>461</v>
      </c>
      <c r="H33" s="6">
        <f t="shared" ref="H33:H37" si="13">SUM((1.1*F33)-1.1)</f>
        <v>0.91300000000000026</v>
      </c>
      <c r="J33" s="6">
        <v>-1.1000000000000001</v>
      </c>
      <c r="K33">
        <f t="shared" si="0"/>
        <v>1.8800000000000001</v>
      </c>
      <c r="L33" s="6">
        <f t="shared" ref="L33:L37" si="14">SUM(-1.1*(K33-1))</f>
        <v>-0.96800000000000019</v>
      </c>
    </row>
    <row r="34" spans="1:12" x14ac:dyDescent="0.25">
      <c r="A34" t="s">
        <v>118</v>
      </c>
      <c r="B34" t="s">
        <v>537</v>
      </c>
      <c r="C34" s="1">
        <v>44626.458333333336</v>
      </c>
      <c r="D34" t="s">
        <v>886</v>
      </c>
      <c r="E34" t="s">
        <v>538</v>
      </c>
      <c r="F34">
        <v>1.68</v>
      </c>
      <c r="G34" t="s">
        <v>461</v>
      </c>
      <c r="H34" s="6">
        <f t="shared" si="13"/>
        <v>0.748</v>
      </c>
      <c r="J34" s="6">
        <v>-1.1000000000000001</v>
      </c>
      <c r="K34">
        <f t="shared" si="0"/>
        <v>1.73</v>
      </c>
      <c r="L34" s="6">
        <f t="shared" si="14"/>
        <v>-0.80300000000000005</v>
      </c>
    </row>
    <row r="35" spans="1:12" x14ac:dyDescent="0.25">
      <c r="A35" t="s">
        <v>118</v>
      </c>
      <c r="B35" t="s">
        <v>537</v>
      </c>
      <c r="C35" s="1">
        <v>44626.458333333336</v>
      </c>
      <c r="D35" t="s">
        <v>882</v>
      </c>
      <c r="E35" t="s">
        <v>883</v>
      </c>
      <c r="F35">
        <v>1.67</v>
      </c>
      <c r="G35" t="s">
        <v>461</v>
      </c>
      <c r="H35" s="6">
        <f t="shared" si="13"/>
        <v>0.73699999999999988</v>
      </c>
      <c r="J35" s="6">
        <v>-1.1000000000000001</v>
      </c>
      <c r="K35">
        <f t="shared" si="0"/>
        <v>1.72</v>
      </c>
      <c r="L35" s="6">
        <f t="shared" si="14"/>
        <v>-0.79200000000000004</v>
      </c>
    </row>
    <row r="36" spans="1:12" x14ac:dyDescent="0.25">
      <c r="A36" t="s">
        <v>118</v>
      </c>
      <c r="B36" t="s">
        <v>537</v>
      </c>
      <c r="C36" s="1">
        <v>44626.458333333336</v>
      </c>
      <c r="D36" t="s">
        <v>539</v>
      </c>
      <c r="E36" t="s">
        <v>877</v>
      </c>
      <c r="F36">
        <v>1.61</v>
      </c>
      <c r="G36" t="s">
        <v>461</v>
      </c>
      <c r="H36" s="6">
        <f t="shared" si="13"/>
        <v>0.67100000000000026</v>
      </c>
      <c r="J36" s="6">
        <v>-1.1000000000000001</v>
      </c>
      <c r="K36">
        <f t="shared" si="0"/>
        <v>1.6600000000000001</v>
      </c>
      <c r="L36" s="6">
        <f t="shared" si="14"/>
        <v>-0.7260000000000002</v>
      </c>
    </row>
    <row r="37" spans="1:12" x14ac:dyDescent="0.25">
      <c r="A37" t="s">
        <v>118</v>
      </c>
      <c r="B37" t="s">
        <v>537</v>
      </c>
      <c r="C37" s="1">
        <v>44626.458333333336</v>
      </c>
      <c r="D37" t="s">
        <v>875</v>
      </c>
      <c r="E37" t="s">
        <v>876</v>
      </c>
      <c r="F37">
        <v>1.67</v>
      </c>
      <c r="G37" t="s">
        <v>461</v>
      </c>
      <c r="H37" s="6">
        <f t="shared" si="13"/>
        <v>0.73699999999999988</v>
      </c>
      <c r="J37" s="6">
        <v>-1.1000000000000001</v>
      </c>
      <c r="K37">
        <f t="shared" si="0"/>
        <v>1.72</v>
      </c>
      <c r="L37" s="6">
        <f t="shared" si="14"/>
        <v>-0.79200000000000004</v>
      </c>
    </row>
    <row r="38" spans="1:12" x14ac:dyDescent="0.25">
      <c r="A38" t="s">
        <v>118</v>
      </c>
      <c r="B38" t="s">
        <v>530</v>
      </c>
      <c r="C38" s="1">
        <v>44626.458333333336</v>
      </c>
      <c r="D38" t="s">
        <v>887</v>
      </c>
      <c r="E38" t="s">
        <v>888</v>
      </c>
      <c r="F38">
        <v>1.59</v>
      </c>
      <c r="G38" t="s">
        <v>460</v>
      </c>
      <c r="H38" s="6">
        <v>-1.1000000000000001</v>
      </c>
      <c r="I38">
        <v>2.4500000000000002</v>
      </c>
      <c r="J38" s="6">
        <f t="shared" ref="J38:J40" si="15">SUM((1.1*I38)-1.1)</f>
        <v>1.5950000000000002</v>
      </c>
      <c r="K38">
        <f t="shared" si="0"/>
        <v>1.6400000000000001</v>
      </c>
      <c r="L38">
        <v>1.07</v>
      </c>
    </row>
    <row r="39" spans="1:12" x14ac:dyDescent="0.25">
      <c r="A39" t="s">
        <v>118</v>
      </c>
      <c r="B39" t="s">
        <v>530</v>
      </c>
      <c r="C39" s="1">
        <v>44626.458333333336</v>
      </c>
      <c r="D39" t="s">
        <v>532</v>
      </c>
      <c r="E39" t="s">
        <v>878</v>
      </c>
      <c r="F39">
        <v>1.62</v>
      </c>
      <c r="G39" t="s">
        <v>460</v>
      </c>
      <c r="H39" s="6">
        <v>-1.1000000000000001</v>
      </c>
      <c r="I39">
        <v>2.42</v>
      </c>
      <c r="J39" s="6">
        <f t="shared" si="15"/>
        <v>1.5619999999999998</v>
      </c>
      <c r="K39">
        <f t="shared" si="0"/>
        <v>1.6700000000000002</v>
      </c>
      <c r="L39">
        <v>1.07</v>
      </c>
    </row>
    <row r="40" spans="1:12" x14ac:dyDescent="0.25">
      <c r="A40" t="s">
        <v>118</v>
      </c>
      <c r="B40" t="s">
        <v>530</v>
      </c>
      <c r="C40" s="1">
        <v>44626.5</v>
      </c>
      <c r="D40" t="s">
        <v>894</v>
      </c>
      <c r="E40" t="s">
        <v>895</v>
      </c>
      <c r="F40">
        <v>1.52</v>
      </c>
      <c r="G40" t="s">
        <v>460</v>
      </c>
      <c r="H40" s="6">
        <v>-1.1000000000000001</v>
      </c>
      <c r="I40">
        <v>2.57</v>
      </c>
      <c r="J40" s="6">
        <f t="shared" si="15"/>
        <v>1.7269999999999999</v>
      </c>
      <c r="K40">
        <f t="shared" si="0"/>
        <v>1.57</v>
      </c>
      <c r="L40">
        <v>1.07</v>
      </c>
    </row>
    <row r="41" spans="1:12" x14ac:dyDescent="0.25">
      <c r="A41" t="s">
        <v>118</v>
      </c>
      <c r="B41" t="s">
        <v>530</v>
      </c>
      <c r="C41" s="1">
        <v>44626.5</v>
      </c>
      <c r="D41" t="s">
        <v>896</v>
      </c>
      <c r="E41" t="s">
        <v>897</v>
      </c>
      <c r="F41">
        <v>1.58</v>
      </c>
      <c r="G41" t="s">
        <v>461</v>
      </c>
      <c r="H41" s="6">
        <f t="shared" ref="H41:H44" si="16">SUM((1.1*F41)-1.1)</f>
        <v>0.63800000000000012</v>
      </c>
      <c r="J41" s="6">
        <v>-1.1000000000000001</v>
      </c>
      <c r="K41">
        <f t="shared" si="0"/>
        <v>1.6300000000000001</v>
      </c>
      <c r="L41" s="6">
        <f t="shared" ref="L41:L44" si="17">SUM(-1.1*(K41-1))</f>
        <v>-0.69300000000000017</v>
      </c>
    </row>
    <row r="42" spans="1:12" x14ac:dyDescent="0.25">
      <c r="A42" t="s">
        <v>118</v>
      </c>
      <c r="B42" t="s">
        <v>206</v>
      </c>
      <c r="C42" s="1">
        <v>44626.541666666664</v>
      </c>
      <c r="D42" t="s">
        <v>907</v>
      </c>
      <c r="E42" t="s">
        <v>908</v>
      </c>
      <c r="F42">
        <v>1.57</v>
      </c>
      <c r="G42" t="s">
        <v>461</v>
      </c>
      <c r="H42" s="6">
        <f t="shared" si="16"/>
        <v>0.62700000000000022</v>
      </c>
      <c r="J42" s="6">
        <v>-1.1000000000000001</v>
      </c>
      <c r="K42">
        <f t="shared" si="0"/>
        <v>1.62</v>
      </c>
      <c r="L42" s="6">
        <f t="shared" si="17"/>
        <v>-0.68200000000000016</v>
      </c>
    </row>
    <row r="43" spans="1:12" x14ac:dyDescent="0.25">
      <c r="A43" t="s">
        <v>118</v>
      </c>
      <c r="B43" t="s">
        <v>119</v>
      </c>
      <c r="C43" s="1">
        <v>44626.541666666664</v>
      </c>
      <c r="D43" t="s">
        <v>434</v>
      </c>
      <c r="E43" t="s">
        <v>912</v>
      </c>
      <c r="F43">
        <v>1.5</v>
      </c>
      <c r="G43" t="s">
        <v>461</v>
      </c>
      <c r="H43" s="6">
        <f t="shared" si="16"/>
        <v>0.55000000000000004</v>
      </c>
      <c r="J43" s="6">
        <v>-1.1000000000000001</v>
      </c>
      <c r="K43">
        <f t="shared" si="0"/>
        <v>1.55</v>
      </c>
      <c r="L43" s="6">
        <f t="shared" si="17"/>
        <v>-0.60500000000000009</v>
      </c>
    </row>
    <row r="44" spans="1:12" x14ac:dyDescent="0.25">
      <c r="A44" t="s">
        <v>118</v>
      </c>
      <c r="B44" t="s">
        <v>119</v>
      </c>
      <c r="C44" s="1">
        <v>44626.625</v>
      </c>
      <c r="D44" t="s">
        <v>933</v>
      </c>
      <c r="E44" t="s">
        <v>336</v>
      </c>
      <c r="F44">
        <v>1.76</v>
      </c>
      <c r="G44" t="s">
        <v>461</v>
      </c>
      <c r="H44" s="6">
        <f t="shared" si="16"/>
        <v>0.83600000000000008</v>
      </c>
      <c r="J44" s="6">
        <v>-1.1000000000000001</v>
      </c>
      <c r="K44">
        <f t="shared" si="0"/>
        <v>1.81</v>
      </c>
      <c r="L44" s="6">
        <f t="shared" si="17"/>
        <v>-0.89100000000000013</v>
      </c>
    </row>
    <row r="45" spans="1:12" x14ac:dyDescent="0.25">
      <c r="A45" t="s">
        <v>118</v>
      </c>
      <c r="B45" t="s">
        <v>206</v>
      </c>
      <c r="C45" s="1">
        <v>44626.635416666664</v>
      </c>
      <c r="D45" t="s">
        <v>934</v>
      </c>
      <c r="E45" t="s">
        <v>935</v>
      </c>
      <c r="F45">
        <v>2.2799999999999998</v>
      </c>
      <c r="G45" t="s">
        <v>460</v>
      </c>
      <c r="H45" s="6">
        <v>-1.1000000000000001</v>
      </c>
      <c r="I45">
        <v>1.73</v>
      </c>
      <c r="J45" s="6">
        <f t="shared" ref="J45:J49" si="18">SUM((1.1*I45)-1.1)</f>
        <v>0.80299999999999994</v>
      </c>
      <c r="K45">
        <f t="shared" si="0"/>
        <v>2.3299999999999996</v>
      </c>
      <c r="L45">
        <v>1.07</v>
      </c>
    </row>
    <row r="46" spans="1:12" x14ac:dyDescent="0.25">
      <c r="A46" t="s">
        <v>118</v>
      </c>
      <c r="B46" t="s">
        <v>391</v>
      </c>
      <c r="C46" s="1">
        <v>44626.645833333336</v>
      </c>
      <c r="D46" t="s">
        <v>942</v>
      </c>
      <c r="E46" t="s">
        <v>392</v>
      </c>
      <c r="F46">
        <v>1.59</v>
      </c>
      <c r="G46" t="s">
        <v>460</v>
      </c>
      <c r="H46" s="6">
        <v>-1.1000000000000001</v>
      </c>
      <c r="I46">
        <v>2.34</v>
      </c>
      <c r="J46" s="6">
        <f t="shared" si="18"/>
        <v>1.4739999999999998</v>
      </c>
      <c r="K46">
        <f t="shared" si="0"/>
        <v>1.6400000000000001</v>
      </c>
      <c r="L46">
        <v>1.07</v>
      </c>
    </row>
    <row r="47" spans="1:12" x14ac:dyDescent="0.25">
      <c r="A47" t="s">
        <v>118</v>
      </c>
      <c r="B47" t="s">
        <v>391</v>
      </c>
      <c r="C47" s="1">
        <v>44626.645833333336</v>
      </c>
      <c r="D47" t="s">
        <v>940</v>
      </c>
      <c r="E47" t="s">
        <v>941</v>
      </c>
      <c r="F47">
        <v>1.55</v>
      </c>
      <c r="G47" t="s">
        <v>460</v>
      </c>
      <c r="H47" s="6">
        <v>-1.1000000000000001</v>
      </c>
      <c r="I47">
        <v>2.67</v>
      </c>
      <c r="J47" s="6">
        <f t="shared" si="18"/>
        <v>1.8370000000000002</v>
      </c>
      <c r="K47">
        <f t="shared" si="0"/>
        <v>1.6</v>
      </c>
      <c r="L47">
        <v>1.07</v>
      </c>
    </row>
    <row r="48" spans="1:12" x14ac:dyDescent="0.25">
      <c r="A48" t="s">
        <v>118</v>
      </c>
      <c r="B48" t="s">
        <v>517</v>
      </c>
      <c r="C48" s="1">
        <v>44626.645833333336</v>
      </c>
      <c r="D48" t="s">
        <v>943</v>
      </c>
      <c r="E48" t="s">
        <v>944</v>
      </c>
      <c r="F48">
        <v>1.59</v>
      </c>
      <c r="G48" t="s">
        <v>460</v>
      </c>
      <c r="H48" s="6">
        <v>-1.1000000000000001</v>
      </c>
      <c r="I48">
        <v>2.35</v>
      </c>
      <c r="J48" s="6">
        <f t="shared" si="18"/>
        <v>1.4850000000000003</v>
      </c>
      <c r="K48">
        <f t="shared" si="0"/>
        <v>1.6400000000000001</v>
      </c>
      <c r="L48">
        <v>1.07</v>
      </c>
    </row>
    <row r="49" spans="1:12" x14ac:dyDescent="0.25">
      <c r="A49" t="s">
        <v>118</v>
      </c>
      <c r="B49" t="s">
        <v>391</v>
      </c>
      <c r="C49" s="1">
        <v>44626.666666666664</v>
      </c>
      <c r="D49" t="s">
        <v>951</v>
      </c>
      <c r="E49" t="s">
        <v>952</v>
      </c>
      <c r="F49">
        <v>1.54</v>
      </c>
      <c r="G49" t="s">
        <v>460</v>
      </c>
      <c r="H49" s="6">
        <v>-1.1000000000000001</v>
      </c>
      <c r="I49">
        <v>2.6</v>
      </c>
      <c r="J49" s="6">
        <f t="shared" si="18"/>
        <v>1.7600000000000002</v>
      </c>
      <c r="K49">
        <f t="shared" si="0"/>
        <v>1.59</v>
      </c>
      <c r="L49">
        <v>1.07</v>
      </c>
    </row>
    <row r="50" spans="1:12" x14ac:dyDescent="0.25">
      <c r="A50" t="s">
        <v>118</v>
      </c>
      <c r="B50" t="s">
        <v>517</v>
      </c>
      <c r="C50" s="1">
        <v>44626.666666666664</v>
      </c>
      <c r="D50" t="s">
        <v>547</v>
      </c>
      <c r="E50" t="s">
        <v>950</v>
      </c>
      <c r="F50">
        <v>1.63</v>
      </c>
      <c r="G50" t="s">
        <v>461</v>
      </c>
      <c r="H50" s="6">
        <f t="shared" ref="H50:H54" si="19">SUM((1.1*F50)-1.1)</f>
        <v>0.69299999999999984</v>
      </c>
      <c r="J50" s="6">
        <v>-1.1000000000000001</v>
      </c>
      <c r="K50">
        <f t="shared" si="0"/>
        <v>1.68</v>
      </c>
      <c r="L50" s="6">
        <f t="shared" ref="L50:L54" si="20">SUM(-1.1*(K50-1))</f>
        <v>-0.748</v>
      </c>
    </row>
    <row r="51" spans="1:12" x14ac:dyDescent="0.25">
      <c r="A51" t="s">
        <v>118</v>
      </c>
      <c r="B51" t="s">
        <v>537</v>
      </c>
      <c r="C51" s="1">
        <v>44626.666666666664</v>
      </c>
      <c r="D51" t="s">
        <v>945</v>
      </c>
      <c r="E51" t="s">
        <v>946</v>
      </c>
      <c r="F51">
        <v>1.8</v>
      </c>
      <c r="G51" t="s">
        <v>461</v>
      </c>
      <c r="H51" s="6">
        <f t="shared" si="19"/>
        <v>0.88000000000000012</v>
      </c>
      <c r="J51" s="6">
        <v>-1.1000000000000001</v>
      </c>
      <c r="K51">
        <f t="shared" si="0"/>
        <v>1.85</v>
      </c>
      <c r="L51" s="6">
        <f t="shared" si="20"/>
        <v>-0.93500000000000016</v>
      </c>
    </row>
    <row r="52" spans="1:12" x14ac:dyDescent="0.25">
      <c r="A52" t="s">
        <v>118</v>
      </c>
      <c r="B52" t="s">
        <v>530</v>
      </c>
      <c r="C52" s="1">
        <v>44626.666666666664</v>
      </c>
      <c r="D52" t="s">
        <v>956</v>
      </c>
      <c r="E52" t="s">
        <v>957</v>
      </c>
      <c r="F52">
        <v>1.5</v>
      </c>
      <c r="G52" t="s">
        <v>461</v>
      </c>
      <c r="H52" s="6">
        <f t="shared" si="19"/>
        <v>0.55000000000000004</v>
      </c>
      <c r="J52" s="6">
        <v>-1.1000000000000001</v>
      </c>
      <c r="K52">
        <f t="shared" si="0"/>
        <v>1.55</v>
      </c>
      <c r="L52" s="6">
        <f t="shared" si="20"/>
        <v>-0.60500000000000009</v>
      </c>
    </row>
    <row r="53" spans="1:12" x14ac:dyDescent="0.25">
      <c r="A53" t="s">
        <v>118</v>
      </c>
      <c r="B53" t="s">
        <v>517</v>
      </c>
      <c r="C53" s="1">
        <v>44626.708333333336</v>
      </c>
      <c r="D53" t="s">
        <v>968</v>
      </c>
      <c r="E53" t="s">
        <v>526</v>
      </c>
      <c r="F53">
        <v>1.58</v>
      </c>
      <c r="G53" t="s">
        <v>461</v>
      </c>
      <c r="H53" s="6">
        <f t="shared" si="19"/>
        <v>0.63800000000000012</v>
      </c>
      <c r="J53" s="6">
        <v>-1.1000000000000001</v>
      </c>
      <c r="K53">
        <f t="shared" si="0"/>
        <v>1.6300000000000001</v>
      </c>
      <c r="L53" s="6">
        <f t="shared" si="20"/>
        <v>-0.69300000000000017</v>
      </c>
    </row>
    <row r="54" spans="1:12" x14ac:dyDescent="0.25">
      <c r="A54" t="s">
        <v>118</v>
      </c>
      <c r="B54" t="s">
        <v>119</v>
      </c>
      <c r="C54" s="1">
        <v>44626.71875</v>
      </c>
      <c r="D54" t="s">
        <v>969</v>
      </c>
      <c r="E54" t="s">
        <v>970</v>
      </c>
      <c r="F54">
        <v>1.72</v>
      </c>
      <c r="G54" t="s">
        <v>461</v>
      </c>
      <c r="H54" s="6">
        <f t="shared" si="19"/>
        <v>0.79200000000000004</v>
      </c>
      <c r="J54" s="6">
        <v>-1.1000000000000001</v>
      </c>
      <c r="K54">
        <f t="shared" si="0"/>
        <v>1.77</v>
      </c>
      <c r="L54" s="6">
        <f t="shared" si="20"/>
        <v>-0.84700000000000009</v>
      </c>
    </row>
    <row r="55" spans="1:12" x14ac:dyDescent="0.25">
      <c r="A55" t="s">
        <v>118</v>
      </c>
      <c r="B55" t="s">
        <v>206</v>
      </c>
      <c r="C55" s="1">
        <v>44631.833333333336</v>
      </c>
      <c r="D55" t="s">
        <v>431</v>
      </c>
      <c r="E55" t="s">
        <v>907</v>
      </c>
      <c r="F55">
        <v>1.99</v>
      </c>
      <c r="G55" t="s">
        <v>460</v>
      </c>
      <c r="H55" s="6">
        <v>-1.1000000000000001</v>
      </c>
      <c r="I55">
        <v>1.93</v>
      </c>
      <c r="J55" s="6">
        <f t="shared" ref="J55:J56" si="21">SUM((1.1*I55)-1.1)</f>
        <v>1.0230000000000001</v>
      </c>
      <c r="K55">
        <f t="shared" si="0"/>
        <v>2.04</v>
      </c>
      <c r="L55">
        <v>1.07</v>
      </c>
    </row>
    <row r="56" spans="1:12" x14ac:dyDescent="0.25">
      <c r="A56" t="s">
        <v>118</v>
      </c>
      <c r="B56" t="s">
        <v>391</v>
      </c>
      <c r="C56" s="1">
        <v>44632.625</v>
      </c>
      <c r="D56" t="s">
        <v>393</v>
      </c>
      <c r="E56" t="s">
        <v>951</v>
      </c>
      <c r="F56">
        <v>1.59</v>
      </c>
      <c r="G56" t="s">
        <v>460</v>
      </c>
      <c r="H56" s="6">
        <v>-1.1000000000000001</v>
      </c>
      <c r="I56">
        <v>2.4300000000000002</v>
      </c>
      <c r="J56" s="6">
        <f t="shared" si="21"/>
        <v>1.5730000000000004</v>
      </c>
      <c r="K56">
        <f t="shared" si="0"/>
        <v>1.6400000000000001</v>
      </c>
      <c r="L56">
        <v>1.07</v>
      </c>
    </row>
    <row r="57" spans="1:12" x14ac:dyDescent="0.25">
      <c r="A57" t="s">
        <v>118</v>
      </c>
      <c r="B57" t="s">
        <v>517</v>
      </c>
      <c r="C57" s="1">
        <v>44632.625</v>
      </c>
      <c r="D57" t="s">
        <v>840</v>
      </c>
      <c r="E57" t="s">
        <v>943</v>
      </c>
      <c r="F57">
        <v>1.72</v>
      </c>
      <c r="G57" t="s">
        <v>461</v>
      </c>
      <c r="H57" s="6">
        <f>SUM((1.1*F57)-1.1)</f>
        <v>0.79200000000000004</v>
      </c>
      <c r="J57" s="6">
        <v>-1.1000000000000001</v>
      </c>
      <c r="K57">
        <f t="shared" si="0"/>
        <v>1.77</v>
      </c>
      <c r="L57" s="6">
        <f>SUM(-1.1*(K57-1))</f>
        <v>-0.84700000000000009</v>
      </c>
    </row>
    <row r="58" spans="1:12" x14ac:dyDescent="0.25">
      <c r="A58" t="s">
        <v>118</v>
      </c>
      <c r="B58" t="s">
        <v>537</v>
      </c>
      <c r="C58" s="1">
        <v>44632.708333333336</v>
      </c>
      <c r="D58" t="s">
        <v>1084</v>
      </c>
      <c r="E58" t="s">
        <v>1085</v>
      </c>
      <c r="F58">
        <v>1.69</v>
      </c>
      <c r="G58" t="s">
        <v>460</v>
      </c>
      <c r="H58" s="6">
        <v>-1.1000000000000001</v>
      </c>
      <c r="I58">
        <v>2.35</v>
      </c>
      <c r="J58" s="6">
        <f t="shared" ref="J58:J63" si="22">SUM((1.1*I58)-1.1)</f>
        <v>1.4850000000000003</v>
      </c>
      <c r="K58">
        <f t="shared" si="0"/>
        <v>1.74</v>
      </c>
      <c r="L58">
        <v>1.07</v>
      </c>
    </row>
    <row r="59" spans="1:12" x14ac:dyDescent="0.25">
      <c r="A59" t="s">
        <v>118</v>
      </c>
      <c r="B59" t="s">
        <v>119</v>
      </c>
      <c r="C59" s="1">
        <v>44632.71875</v>
      </c>
      <c r="D59" t="s">
        <v>433</v>
      </c>
      <c r="E59" t="s">
        <v>1086</v>
      </c>
      <c r="F59">
        <v>1.8</v>
      </c>
      <c r="G59" t="s">
        <v>460</v>
      </c>
      <c r="H59" s="6">
        <v>-1.1000000000000001</v>
      </c>
      <c r="I59">
        <v>2.04</v>
      </c>
      <c r="J59" s="6">
        <f t="shared" si="22"/>
        <v>1.1440000000000001</v>
      </c>
      <c r="K59">
        <f t="shared" si="0"/>
        <v>1.85</v>
      </c>
      <c r="L59">
        <v>1.07</v>
      </c>
    </row>
    <row r="60" spans="1:12" x14ac:dyDescent="0.25">
      <c r="A60" t="s">
        <v>118</v>
      </c>
      <c r="B60" t="s">
        <v>119</v>
      </c>
      <c r="C60" s="1">
        <v>44632.71875</v>
      </c>
      <c r="D60" t="s">
        <v>120</v>
      </c>
      <c r="E60" t="s">
        <v>434</v>
      </c>
      <c r="F60">
        <v>1.95</v>
      </c>
      <c r="G60" t="s">
        <v>460</v>
      </c>
      <c r="H60" s="6">
        <v>-1.1000000000000001</v>
      </c>
      <c r="I60">
        <v>1.93</v>
      </c>
      <c r="J60" s="6">
        <f t="shared" si="22"/>
        <v>1.0230000000000001</v>
      </c>
      <c r="K60">
        <f t="shared" si="0"/>
        <v>2</v>
      </c>
      <c r="L60">
        <v>1.07</v>
      </c>
    </row>
    <row r="61" spans="1:12" x14ac:dyDescent="0.25">
      <c r="A61" t="s">
        <v>118</v>
      </c>
      <c r="B61" t="s">
        <v>530</v>
      </c>
      <c r="C61" s="1">
        <v>44633.416666666664</v>
      </c>
      <c r="D61" t="s">
        <v>531</v>
      </c>
      <c r="E61" t="s">
        <v>894</v>
      </c>
      <c r="F61">
        <v>1.74</v>
      </c>
      <c r="G61" t="s">
        <v>460</v>
      </c>
      <c r="H61" s="6">
        <v>-1.1000000000000001</v>
      </c>
      <c r="I61">
        <v>2.37</v>
      </c>
      <c r="J61" s="6">
        <f t="shared" si="22"/>
        <v>1.5070000000000001</v>
      </c>
      <c r="K61">
        <f t="shared" si="0"/>
        <v>1.79</v>
      </c>
      <c r="L61">
        <v>1.07</v>
      </c>
    </row>
    <row r="62" spans="1:12" x14ac:dyDescent="0.25">
      <c r="A62" t="s">
        <v>118</v>
      </c>
      <c r="B62" t="s">
        <v>391</v>
      </c>
      <c r="C62" s="1">
        <v>44633.458333333336</v>
      </c>
      <c r="D62" t="s">
        <v>952</v>
      </c>
      <c r="E62" t="s">
        <v>1096</v>
      </c>
      <c r="F62">
        <v>1.59</v>
      </c>
      <c r="G62" t="s">
        <v>460</v>
      </c>
      <c r="H62" s="6">
        <v>-1.1000000000000001</v>
      </c>
      <c r="I62">
        <v>2.39</v>
      </c>
      <c r="J62" s="6">
        <f t="shared" si="22"/>
        <v>1.5290000000000004</v>
      </c>
      <c r="K62">
        <f t="shared" si="0"/>
        <v>1.6400000000000001</v>
      </c>
      <c r="L62">
        <v>1.07</v>
      </c>
    </row>
    <row r="63" spans="1:12" x14ac:dyDescent="0.25">
      <c r="A63" t="s">
        <v>118</v>
      </c>
      <c r="B63" t="s">
        <v>517</v>
      </c>
      <c r="C63" s="1">
        <v>44633.458333333336</v>
      </c>
      <c r="D63" t="s">
        <v>1097</v>
      </c>
      <c r="E63" t="s">
        <v>518</v>
      </c>
      <c r="F63">
        <v>1.62</v>
      </c>
      <c r="G63" t="s">
        <v>460</v>
      </c>
      <c r="H63" s="6">
        <v>-1.1000000000000001</v>
      </c>
      <c r="I63">
        <v>2.3199999999999998</v>
      </c>
      <c r="J63" s="6">
        <f t="shared" si="22"/>
        <v>1.452</v>
      </c>
      <c r="K63">
        <f t="shared" si="0"/>
        <v>1.6700000000000002</v>
      </c>
      <c r="L63">
        <v>1.07</v>
      </c>
    </row>
    <row r="64" spans="1:12" x14ac:dyDescent="0.25">
      <c r="A64" t="s">
        <v>118</v>
      </c>
      <c r="B64" t="s">
        <v>537</v>
      </c>
      <c r="C64" s="1">
        <v>44633.458333333336</v>
      </c>
      <c r="D64" t="s">
        <v>877</v>
      </c>
      <c r="E64" t="s">
        <v>886</v>
      </c>
      <c r="F64">
        <v>1.62</v>
      </c>
      <c r="G64" t="s">
        <v>461</v>
      </c>
      <c r="H64" s="6">
        <f>SUM((1.1*F64)-1.1)</f>
        <v>0.68200000000000016</v>
      </c>
      <c r="J64" s="6">
        <v>-1.1000000000000001</v>
      </c>
      <c r="K64">
        <f t="shared" si="0"/>
        <v>1.6700000000000002</v>
      </c>
      <c r="L64" s="6">
        <f>SUM(-1.1*(K64-1))</f>
        <v>-0.73700000000000021</v>
      </c>
    </row>
    <row r="65" spans="1:12" x14ac:dyDescent="0.25">
      <c r="A65" t="s">
        <v>118</v>
      </c>
      <c r="B65" t="s">
        <v>537</v>
      </c>
      <c r="C65" s="1">
        <v>44633.458333333336</v>
      </c>
      <c r="D65" t="s">
        <v>538</v>
      </c>
      <c r="E65" t="s">
        <v>1094</v>
      </c>
      <c r="F65">
        <v>1.67</v>
      </c>
      <c r="G65" t="s">
        <v>460</v>
      </c>
      <c r="H65" s="6">
        <v>-1.1000000000000001</v>
      </c>
      <c r="I65">
        <v>2.14</v>
      </c>
      <c r="J65" s="6">
        <f t="shared" ref="J65:J66" si="23">SUM((1.1*I65)-1.1)</f>
        <v>1.2540000000000004</v>
      </c>
      <c r="K65">
        <f t="shared" si="0"/>
        <v>1.72</v>
      </c>
      <c r="L65">
        <v>1.07</v>
      </c>
    </row>
    <row r="66" spans="1:12" x14ac:dyDescent="0.25">
      <c r="A66" t="s">
        <v>118</v>
      </c>
      <c r="B66" t="s">
        <v>537</v>
      </c>
      <c r="C66" s="1">
        <v>44633.458333333336</v>
      </c>
      <c r="D66" t="s">
        <v>876</v>
      </c>
      <c r="E66" t="s">
        <v>889</v>
      </c>
      <c r="F66">
        <v>1.61</v>
      </c>
      <c r="G66" t="s">
        <v>460</v>
      </c>
      <c r="H66" s="6">
        <v>-1.1000000000000001</v>
      </c>
      <c r="I66">
        <v>2.4500000000000002</v>
      </c>
      <c r="J66" s="6">
        <f t="shared" si="23"/>
        <v>1.5950000000000002</v>
      </c>
      <c r="K66">
        <f t="shared" si="0"/>
        <v>1.6600000000000001</v>
      </c>
      <c r="L66">
        <v>1.07</v>
      </c>
    </row>
    <row r="67" spans="1:12" x14ac:dyDescent="0.25">
      <c r="A67" t="s">
        <v>118</v>
      </c>
      <c r="B67" t="s">
        <v>530</v>
      </c>
      <c r="C67" s="1">
        <v>44633.458333333336</v>
      </c>
      <c r="D67" t="s">
        <v>888</v>
      </c>
      <c r="E67" t="s">
        <v>1095</v>
      </c>
      <c r="F67">
        <v>1.55</v>
      </c>
      <c r="G67" t="s">
        <v>461</v>
      </c>
      <c r="H67" s="6">
        <f t="shared" ref="H67:H68" si="24">SUM((1.1*F67)-1.1)</f>
        <v>0.6050000000000002</v>
      </c>
      <c r="J67" s="6">
        <v>-1.1000000000000001</v>
      </c>
      <c r="K67">
        <f t="shared" ref="K67:K119" si="25">F67+0.05</f>
        <v>1.6</v>
      </c>
      <c r="L67" s="6">
        <f t="shared" ref="L67:L68" si="26">SUM(-1.1*(K67-1))</f>
        <v>-0.66000000000000014</v>
      </c>
    </row>
    <row r="68" spans="1:12" x14ac:dyDescent="0.25">
      <c r="A68" t="s">
        <v>118</v>
      </c>
      <c r="B68" t="s">
        <v>530</v>
      </c>
      <c r="C68" s="1">
        <v>44633.458333333336</v>
      </c>
      <c r="D68" t="s">
        <v>897</v>
      </c>
      <c r="E68" t="s">
        <v>956</v>
      </c>
      <c r="F68">
        <v>1.58</v>
      </c>
      <c r="G68" t="s">
        <v>461</v>
      </c>
      <c r="H68" s="6">
        <f t="shared" si="24"/>
        <v>0.63800000000000012</v>
      </c>
      <c r="J68" s="6">
        <v>-1.1000000000000001</v>
      </c>
      <c r="K68">
        <f t="shared" si="25"/>
        <v>1.6300000000000001</v>
      </c>
      <c r="L68" s="6">
        <f t="shared" si="26"/>
        <v>-0.69300000000000017</v>
      </c>
    </row>
    <row r="69" spans="1:12" x14ac:dyDescent="0.25">
      <c r="A69" t="s">
        <v>118</v>
      </c>
      <c r="B69" t="s">
        <v>530</v>
      </c>
      <c r="C69" s="1">
        <v>44633.5</v>
      </c>
      <c r="D69" t="s">
        <v>878</v>
      </c>
      <c r="E69" t="s">
        <v>1103</v>
      </c>
      <c r="F69">
        <v>1.68</v>
      </c>
      <c r="G69" t="s">
        <v>460</v>
      </c>
      <c r="H69" s="6">
        <v>-1.1000000000000001</v>
      </c>
      <c r="I69">
        <v>2.2999999999999998</v>
      </c>
      <c r="J69" s="6">
        <f t="shared" ref="J69:J70" si="27">SUM((1.1*I69)-1.1)</f>
        <v>1.4299999999999997</v>
      </c>
      <c r="K69">
        <f t="shared" si="25"/>
        <v>1.73</v>
      </c>
      <c r="L69">
        <v>1.07</v>
      </c>
    </row>
    <row r="70" spans="1:12" x14ac:dyDescent="0.25">
      <c r="A70" t="s">
        <v>118</v>
      </c>
      <c r="B70" t="s">
        <v>530</v>
      </c>
      <c r="C70" s="1">
        <v>44633.5</v>
      </c>
      <c r="D70" t="s">
        <v>872</v>
      </c>
      <c r="E70" t="s">
        <v>532</v>
      </c>
      <c r="F70">
        <v>1.57</v>
      </c>
      <c r="G70" t="s">
        <v>460</v>
      </c>
      <c r="H70" s="6">
        <v>-1.1000000000000001</v>
      </c>
      <c r="I70">
        <v>2.4</v>
      </c>
      <c r="J70" s="6">
        <f t="shared" si="27"/>
        <v>1.54</v>
      </c>
      <c r="K70">
        <f t="shared" si="25"/>
        <v>1.62</v>
      </c>
      <c r="L70">
        <v>1.07</v>
      </c>
    </row>
    <row r="71" spans="1:12" x14ac:dyDescent="0.25">
      <c r="A71" t="s">
        <v>118</v>
      </c>
      <c r="B71" t="s">
        <v>206</v>
      </c>
      <c r="C71" s="1">
        <v>44633.541666666664</v>
      </c>
      <c r="D71" t="s">
        <v>908</v>
      </c>
      <c r="E71" t="s">
        <v>741</v>
      </c>
      <c r="F71">
        <v>1.59</v>
      </c>
      <c r="G71" t="s">
        <v>461</v>
      </c>
      <c r="H71" s="6">
        <f>SUM((1.1*F71)-1.1)</f>
        <v>0.64900000000000024</v>
      </c>
      <c r="J71" s="6">
        <v>-1.1000000000000001</v>
      </c>
      <c r="K71">
        <f t="shared" si="25"/>
        <v>1.6400000000000001</v>
      </c>
      <c r="L71" s="6">
        <f>SUM(-1.1*(K71-1))</f>
        <v>-0.70400000000000018</v>
      </c>
    </row>
    <row r="72" spans="1:12" x14ac:dyDescent="0.25">
      <c r="A72" t="s">
        <v>118</v>
      </c>
      <c r="B72" t="s">
        <v>119</v>
      </c>
      <c r="C72" s="1">
        <v>44633.625</v>
      </c>
      <c r="D72" t="s">
        <v>505</v>
      </c>
      <c r="E72" t="s">
        <v>1116</v>
      </c>
      <c r="F72">
        <v>1.56</v>
      </c>
      <c r="G72" t="s">
        <v>460</v>
      </c>
      <c r="H72" s="6">
        <v>-1.1000000000000001</v>
      </c>
      <c r="I72">
        <v>2.6</v>
      </c>
      <c r="J72" s="6">
        <f>SUM((1.1*I72)-1.1)</f>
        <v>1.7600000000000002</v>
      </c>
      <c r="K72">
        <f t="shared" si="25"/>
        <v>1.61</v>
      </c>
      <c r="L72">
        <v>1.07</v>
      </c>
    </row>
    <row r="73" spans="1:12" x14ac:dyDescent="0.25">
      <c r="A73" t="s">
        <v>118</v>
      </c>
      <c r="B73" t="s">
        <v>206</v>
      </c>
      <c r="C73" s="1">
        <v>44633.635416666664</v>
      </c>
      <c r="D73" t="s">
        <v>1117</v>
      </c>
      <c r="E73" t="s">
        <v>1118</v>
      </c>
      <c r="F73">
        <v>1.91</v>
      </c>
      <c r="G73" t="s">
        <v>461</v>
      </c>
      <c r="H73" s="6">
        <f>SUM((1.1*F73)-1.1)</f>
        <v>1.0009999999999999</v>
      </c>
      <c r="J73" s="6">
        <v>-1.1000000000000001</v>
      </c>
      <c r="K73">
        <f t="shared" si="25"/>
        <v>1.96</v>
      </c>
      <c r="L73" s="6">
        <f>SUM(-1.1*(K73-1))</f>
        <v>-1.056</v>
      </c>
    </row>
    <row r="74" spans="1:12" x14ac:dyDescent="0.25">
      <c r="A74" t="s">
        <v>118</v>
      </c>
      <c r="B74" t="s">
        <v>537</v>
      </c>
      <c r="C74" s="1">
        <v>44633.645833333336</v>
      </c>
      <c r="D74" t="s">
        <v>890</v>
      </c>
      <c r="E74" t="s">
        <v>539</v>
      </c>
      <c r="F74">
        <v>1.65</v>
      </c>
      <c r="G74" t="s">
        <v>460</v>
      </c>
      <c r="H74" s="6">
        <v>-1.1000000000000001</v>
      </c>
      <c r="I74">
        <v>2.2400000000000002</v>
      </c>
      <c r="J74" s="6">
        <f>SUM((1.1*I74)-1.1)</f>
        <v>1.3640000000000003</v>
      </c>
      <c r="K74">
        <f t="shared" si="25"/>
        <v>1.7</v>
      </c>
      <c r="L74">
        <v>1.07</v>
      </c>
    </row>
    <row r="75" spans="1:12" x14ac:dyDescent="0.25">
      <c r="A75" t="s">
        <v>118</v>
      </c>
      <c r="B75" t="s">
        <v>391</v>
      </c>
      <c r="C75" s="1">
        <v>44633.666666666664</v>
      </c>
      <c r="D75" t="s">
        <v>941</v>
      </c>
      <c r="E75" t="s">
        <v>942</v>
      </c>
      <c r="F75">
        <v>1.57</v>
      </c>
      <c r="G75" t="s">
        <v>461</v>
      </c>
      <c r="H75" s="6">
        <f t="shared" ref="H75:H76" si="28">SUM((1.1*F75)-1.1)</f>
        <v>0.62700000000000022</v>
      </c>
      <c r="J75" s="6">
        <v>-1.1000000000000001</v>
      </c>
      <c r="K75">
        <f t="shared" si="25"/>
        <v>1.62</v>
      </c>
      <c r="L75" s="6">
        <f t="shared" ref="L75:L76" si="29">SUM(-1.1*(K75-1))</f>
        <v>-0.68200000000000016</v>
      </c>
    </row>
    <row r="76" spans="1:12" x14ac:dyDescent="0.25">
      <c r="A76" t="s">
        <v>118</v>
      </c>
      <c r="B76" t="s">
        <v>391</v>
      </c>
      <c r="C76" s="1">
        <v>44633.666666666664</v>
      </c>
      <c r="D76" t="s">
        <v>528</v>
      </c>
      <c r="E76" t="s">
        <v>940</v>
      </c>
      <c r="F76">
        <v>1.59</v>
      </c>
      <c r="G76" t="s">
        <v>461</v>
      </c>
      <c r="H76" s="6">
        <f t="shared" si="28"/>
        <v>0.64900000000000024</v>
      </c>
      <c r="J76" s="6">
        <v>-1.1000000000000001</v>
      </c>
      <c r="K76">
        <f t="shared" si="25"/>
        <v>1.6400000000000001</v>
      </c>
      <c r="L76" s="6">
        <f t="shared" si="29"/>
        <v>-0.70400000000000018</v>
      </c>
    </row>
    <row r="77" spans="1:12" x14ac:dyDescent="0.25">
      <c r="A77" t="s">
        <v>118</v>
      </c>
      <c r="B77" t="s">
        <v>391</v>
      </c>
      <c r="C77" s="1">
        <v>44633.666666666664</v>
      </c>
      <c r="D77" t="s">
        <v>1121</v>
      </c>
      <c r="E77" t="s">
        <v>529</v>
      </c>
      <c r="F77">
        <v>1.51</v>
      </c>
      <c r="G77" t="s">
        <v>460</v>
      </c>
      <c r="H77" s="6">
        <v>-1.1000000000000001</v>
      </c>
      <c r="I77">
        <v>2.56</v>
      </c>
      <c r="J77" s="6">
        <f t="shared" ref="J77:J78" si="30">SUM((1.1*I77)-1.1)</f>
        <v>1.7160000000000002</v>
      </c>
      <c r="K77">
        <f t="shared" si="25"/>
        <v>1.56</v>
      </c>
      <c r="L77">
        <v>1.07</v>
      </c>
    </row>
    <row r="78" spans="1:12" x14ac:dyDescent="0.25">
      <c r="A78" t="s">
        <v>118</v>
      </c>
      <c r="B78" t="s">
        <v>391</v>
      </c>
      <c r="C78" s="1">
        <v>44633.666666666664</v>
      </c>
      <c r="D78" t="s">
        <v>392</v>
      </c>
      <c r="E78" t="s">
        <v>850</v>
      </c>
      <c r="F78">
        <v>1.63</v>
      </c>
      <c r="G78" t="s">
        <v>460</v>
      </c>
      <c r="H78" s="6">
        <v>-1.1000000000000001</v>
      </c>
      <c r="I78">
        <v>2.37</v>
      </c>
      <c r="J78" s="6">
        <f t="shared" si="30"/>
        <v>1.5070000000000001</v>
      </c>
      <c r="K78">
        <f t="shared" si="25"/>
        <v>1.68</v>
      </c>
      <c r="L78">
        <v>1.07</v>
      </c>
    </row>
    <row r="79" spans="1:12" x14ac:dyDescent="0.25">
      <c r="A79" t="s">
        <v>118</v>
      </c>
      <c r="B79" t="s">
        <v>517</v>
      </c>
      <c r="C79" s="1">
        <v>44633.666666666664</v>
      </c>
      <c r="D79" t="s">
        <v>526</v>
      </c>
      <c r="E79" t="s">
        <v>823</v>
      </c>
      <c r="F79">
        <v>1.56</v>
      </c>
      <c r="G79" t="s">
        <v>461</v>
      </c>
      <c r="H79" s="6">
        <f t="shared" ref="H79:H81" si="31">SUM((1.1*F79)-1.1)</f>
        <v>0.6160000000000001</v>
      </c>
      <c r="J79" s="6">
        <v>-1.1000000000000001</v>
      </c>
      <c r="K79">
        <f t="shared" si="25"/>
        <v>1.61</v>
      </c>
      <c r="L79" s="6">
        <f t="shared" ref="L79:L81" si="32">SUM(-1.1*(K79-1))</f>
        <v>-0.67100000000000015</v>
      </c>
    </row>
    <row r="80" spans="1:12" x14ac:dyDescent="0.25">
      <c r="A80" t="s">
        <v>118</v>
      </c>
      <c r="B80" t="s">
        <v>517</v>
      </c>
      <c r="C80" s="1">
        <v>44633.666666666664</v>
      </c>
      <c r="D80" t="s">
        <v>541</v>
      </c>
      <c r="E80" t="s">
        <v>968</v>
      </c>
      <c r="F80">
        <v>1.78</v>
      </c>
      <c r="G80" t="s">
        <v>461</v>
      </c>
      <c r="H80" s="6">
        <f t="shared" si="31"/>
        <v>0.8580000000000001</v>
      </c>
      <c r="J80" s="6">
        <v>-1.1000000000000001</v>
      </c>
      <c r="K80">
        <f t="shared" si="25"/>
        <v>1.83</v>
      </c>
      <c r="L80" s="6">
        <f t="shared" si="32"/>
        <v>-0.91300000000000014</v>
      </c>
    </row>
    <row r="81" spans="1:12" x14ac:dyDescent="0.25">
      <c r="A81" t="s">
        <v>118</v>
      </c>
      <c r="B81" t="s">
        <v>517</v>
      </c>
      <c r="C81" s="1">
        <v>44633.666666666664</v>
      </c>
      <c r="D81" t="s">
        <v>540</v>
      </c>
      <c r="E81" t="s">
        <v>527</v>
      </c>
      <c r="F81">
        <v>1.64</v>
      </c>
      <c r="G81" t="s">
        <v>461</v>
      </c>
      <c r="H81" s="6">
        <f t="shared" si="31"/>
        <v>0.70399999999999996</v>
      </c>
      <c r="J81" s="6">
        <v>-1.1000000000000001</v>
      </c>
      <c r="K81">
        <f t="shared" si="25"/>
        <v>1.69</v>
      </c>
      <c r="L81" s="6">
        <f t="shared" si="32"/>
        <v>-0.75900000000000001</v>
      </c>
    </row>
    <row r="82" spans="1:12" x14ac:dyDescent="0.25">
      <c r="A82" t="s">
        <v>118</v>
      </c>
      <c r="B82" t="s">
        <v>517</v>
      </c>
      <c r="C82" s="1">
        <v>44633.6875</v>
      </c>
      <c r="D82" t="s">
        <v>944</v>
      </c>
      <c r="E82" t="s">
        <v>547</v>
      </c>
      <c r="F82">
        <v>1.54</v>
      </c>
      <c r="G82" t="s">
        <v>460</v>
      </c>
      <c r="H82" s="6">
        <v>-1.1000000000000001</v>
      </c>
      <c r="I82">
        <v>2.48</v>
      </c>
      <c r="J82" s="6">
        <f>SUM((1.1*I82)-1.1)</f>
        <v>1.6280000000000001</v>
      </c>
      <c r="K82">
        <f t="shared" si="25"/>
        <v>1.59</v>
      </c>
      <c r="L82">
        <v>1.07</v>
      </c>
    </row>
    <row r="83" spans="1:12" x14ac:dyDescent="0.25">
      <c r="A83" t="s">
        <v>118</v>
      </c>
      <c r="B83" t="s">
        <v>530</v>
      </c>
      <c r="C83" s="1">
        <v>44633.708333333336</v>
      </c>
      <c r="D83" t="s">
        <v>957</v>
      </c>
      <c r="E83" t="s">
        <v>887</v>
      </c>
      <c r="F83">
        <v>1.57</v>
      </c>
      <c r="G83" t="s">
        <v>461</v>
      </c>
      <c r="H83" s="6">
        <f t="shared" ref="H83:H85" si="33">SUM((1.1*F83)-1.1)</f>
        <v>0.62700000000000022</v>
      </c>
      <c r="J83" s="6">
        <v>-1.1000000000000001</v>
      </c>
      <c r="K83">
        <f t="shared" si="25"/>
        <v>1.62</v>
      </c>
      <c r="L83" s="6">
        <f t="shared" ref="L83:L85" si="34">SUM(-1.1*(K83-1))</f>
        <v>-0.68200000000000016</v>
      </c>
    </row>
    <row r="84" spans="1:12" x14ac:dyDescent="0.25">
      <c r="A84" t="s">
        <v>118</v>
      </c>
      <c r="B84" t="s">
        <v>119</v>
      </c>
      <c r="C84" s="1">
        <v>44633.71875</v>
      </c>
      <c r="D84" t="s">
        <v>912</v>
      </c>
      <c r="E84" t="s">
        <v>337</v>
      </c>
      <c r="F84">
        <v>1.64</v>
      </c>
      <c r="G84" t="s">
        <v>461</v>
      </c>
      <c r="H84" s="6">
        <f t="shared" si="33"/>
        <v>0.70399999999999996</v>
      </c>
      <c r="J84" s="6">
        <v>-1.1000000000000001</v>
      </c>
      <c r="K84">
        <f t="shared" si="25"/>
        <v>1.69</v>
      </c>
      <c r="L84" s="6">
        <f t="shared" si="34"/>
        <v>-0.75900000000000001</v>
      </c>
    </row>
    <row r="85" spans="1:12" x14ac:dyDescent="0.25">
      <c r="A85" t="s">
        <v>118</v>
      </c>
      <c r="B85" t="s">
        <v>206</v>
      </c>
      <c r="C85" s="1">
        <v>44633.729166666664</v>
      </c>
      <c r="D85" t="s">
        <v>562</v>
      </c>
      <c r="E85" t="s">
        <v>740</v>
      </c>
      <c r="F85">
        <v>1.85</v>
      </c>
      <c r="G85" t="s">
        <v>461</v>
      </c>
      <c r="H85" s="6">
        <f t="shared" si="33"/>
        <v>0.93500000000000005</v>
      </c>
      <c r="J85" s="6">
        <v>-1.1000000000000001</v>
      </c>
      <c r="K85">
        <f t="shared" si="25"/>
        <v>1.9000000000000001</v>
      </c>
      <c r="L85" s="6">
        <f t="shared" si="34"/>
        <v>-0.99000000000000021</v>
      </c>
    </row>
    <row r="86" spans="1:12" x14ac:dyDescent="0.25">
      <c r="A86" t="s">
        <v>118</v>
      </c>
      <c r="B86" t="s">
        <v>530</v>
      </c>
      <c r="C86" s="1">
        <v>44636.833333333336</v>
      </c>
      <c r="D86" t="s">
        <v>872</v>
      </c>
      <c r="E86" t="s">
        <v>878</v>
      </c>
      <c r="F86">
        <v>1.53</v>
      </c>
      <c r="G86" t="s">
        <v>460</v>
      </c>
      <c r="H86" s="6">
        <v>-1.1000000000000001</v>
      </c>
      <c r="I86">
        <v>2.4300000000000002</v>
      </c>
      <c r="J86" s="6">
        <f>SUM((1.1*I86)-1.1)</f>
        <v>1.5730000000000004</v>
      </c>
      <c r="K86">
        <f t="shared" si="25"/>
        <v>1.58</v>
      </c>
      <c r="L86">
        <v>1.07</v>
      </c>
    </row>
    <row r="87" spans="1:12" x14ac:dyDescent="0.25">
      <c r="A87" t="s">
        <v>118</v>
      </c>
      <c r="B87" t="s">
        <v>119</v>
      </c>
      <c r="C87" s="1">
        <v>44638.833333333336</v>
      </c>
      <c r="D87" t="s">
        <v>337</v>
      </c>
      <c r="E87" t="s">
        <v>808</v>
      </c>
      <c r="F87">
        <v>1.85</v>
      </c>
      <c r="G87" t="s">
        <v>461</v>
      </c>
      <c r="H87" s="6">
        <f>SUM((1.1*F87)-1.1)</f>
        <v>0.93500000000000005</v>
      </c>
      <c r="J87" s="6">
        <v>-1.1000000000000001</v>
      </c>
      <c r="K87">
        <f t="shared" si="25"/>
        <v>1.9000000000000001</v>
      </c>
      <c r="L87" s="6">
        <f>SUM(-1.1*(K87-1))</f>
        <v>-0.99000000000000021</v>
      </c>
    </row>
    <row r="88" spans="1:12" x14ac:dyDescent="0.25">
      <c r="A88" t="s">
        <v>118</v>
      </c>
      <c r="B88" t="s">
        <v>206</v>
      </c>
      <c r="C88" s="1">
        <v>44639.541666666664</v>
      </c>
      <c r="D88" t="s">
        <v>740</v>
      </c>
      <c r="E88" t="s">
        <v>843</v>
      </c>
      <c r="F88">
        <v>1.67</v>
      </c>
      <c r="G88" t="s">
        <v>460</v>
      </c>
      <c r="H88" s="6">
        <v>-1.1000000000000001</v>
      </c>
      <c r="I88">
        <v>2.31</v>
      </c>
      <c r="J88" s="6">
        <f t="shared" ref="J88:J90" si="35">SUM((1.1*I88)-1.1)</f>
        <v>1.4410000000000003</v>
      </c>
      <c r="K88">
        <f t="shared" si="25"/>
        <v>1.72</v>
      </c>
      <c r="L88">
        <v>1.07</v>
      </c>
    </row>
    <row r="89" spans="1:12" x14ac:dyDescent="0.25">
      <c r="A89" t="s">
        <v>118</v>
      </c>
      <c r="B89" t="s">
        <v>119</v>
      </c>
      <c r="C89" s="1">
        <v>44639.541666666664</v>
      </c>
      <c r="D89" t="s">
        <v>1176</v>
      </c>
      <c r="E89" t="s">
        <v>970</v>
      </c>
      <c r="F89">
        <v>1.85</v>
      </c>
      <c r="G89" t="s">
        <v>460</v>
      </c>
      <c r="H89" s="6">
        <v>-1.1000000000000001</v>
      </c>
      <c r="I89">
        <v>1.97</v>
      </c>
      <c r="J89" s="6">
        <f t="shared" si="35"/>
        <v>1.0670000000000002</v>
      </c>
      <c r="K89">
        <f t="shared" si="25"/>
        <v>1.9000000000000001</v>
      </c>
      <c r="L89">
        <v>1.07</v>
      </c>
    </row>
    <row r="90" spans="1:12" x14ac:dyDescent="0.25">
      <c r="A90" t="s">
        <v>118</v>
      </c>
      <c r="B90" t="s">
        <v>119</v>
      </c>
      <c r="C90" s="1">
        <v>44639.625</v>
      </c>
      <c r="D90" t="s">
        <v>619</v>
      </c>
      <c r="E90" t="s">
        <v>506</v>
      </c>
      <c r="F90">
        <v>1.63</v>
      </c>
      <c r="G90" t="s">
        <v>460</v>
      </c>
      <c r="H90" s="6">
        <v>-1.1000000000000001</v>
      </c>
      <c r="I90">
        <v>2.2200000000000002</v>
      </c>
      <c r="J90" s="6">
        <f t="shared" si="35"/>
        <v>1.3420000000000005</v>
      </c>
      <c r="K90">
        <f t="shared" si="25"/>
        <v>1.68</v>
      </c>
      <c r="L90">
        <v>1.07</v>
      </c>
    </row>
    <row r="91" spans="1:12" x14ac:dyDescent="0.25">
      <c r="A91" t="s">
        <v>118</v>
      </c>
      <c r="B91" t="s">
        <v>206</v>
      </c>
      <c r="C91" s="1">
        <v>44639.635416666664</v>
      </c>
      <c r="D91" t="s">
        <v>934</v>
      </c>
      <c r="E91" t="s">
        <v>208</v>
      </c>
      <c r="F91">
        <v>1.73</v>
      </c>
      <c r="G91" t="s">
        <v>461</v>
      </c>
      <c r="H91" s="6">
        <f t="shared" ref="H91:H92" si="36">SUM((1.1*F91)-1.1)</f>
        <v>0.80299999999999994</v>
      </c>
      <c r="J91" s="6">
        <v>-1.1000000000000001</v>
      </c>
      <c r="K91">
        <f t="shared" si="25"/>
        <v>1.78</v>
      </c>
      <c r="L91" s="6">
        <f t="shared" ref="L91:L92" si="37">SUM(-1.1*(K91-1))</f>
        <v>-0.8580000000000001</v>
      </c>
    </row>
    <row r="92" spans="1:12" x14ac:dyDescent="0.25">
      <c r="A92" t="s">
        <v>118</v>
      </c>
      <c r="B92" t="s">
        <v>517</v>
      </c>
      <c r="C92" s="1">
        <v>44639.666666666664</v>
      </c>
      <c r="D92" t="s">
        <v>943</v>
      </c>
      <c r="E92" t="s">
        <v>824</v>
      </c>
      <c r="F92">
        <v>1.56</v>
      </c>
      <c r="G92" t="s">
        <v>461</v>
      </c>
      <c r="H92" s="6">
        <f t="shared" si="36"/>
        <v>0.6160000000000001</v>
      </c>
      <c r="J92" s="6">
        <v>-1.1000000000000001</v>
      </c>
      <c r="K92">
        <f t="shared" si="25"/>
        <v>1.61</v>
      </c>
      <c r="L92" s="6">
        <f t="shared" si="37"/>
        <v>-0.67100000000000015</v>
      </c>
    </row>
    <row r="93" spans="1:12" x14ac:dyDescent="0.25">
      <c r="A93" t="s">
        <v>118</v>
      </c>
      <c r="B93" t="s">
        <v>517</v>
      </c>
      <c r="C93" s="1">
        <v>44639.666666666664</v>
      </c>
      <c r="D93" t="s">
        <v>823</v>
      </c>
      <c r="E93" t="s">
        <v>541</v>
      </c>
      <c r="F93">
        <v>1.76</v>
      </c>
      <c r="G93" t="s">
        <v>460</v>
      </c>
      <c r="H93" s="6">
        <v>-1.1000000000000001</v>
      </c>
      <c r="I93">
        <v>2.25</v>
      </c>
      <c r="J93" s="6">
        <f>SUM((1.1*I93)-1.1)</f>
        <v>1.375</v>
      </c>
      <c r="K93">
        <f t="shared" si="25"/>
        <v>1.81</v>
      </c>
      <c r="L93">
        <v>1.07</v>
      </c>
    </row>
    <row r="94" spans="1:12" x14ac:dyDescent="0.25">
      <c r="A94" t="s">
        <v>118</v>
      </c>
      <c r="B94" t="s">
        <v>119</v>
      </c>
      <c r="C94" s="1">
        <v>44639.71875</v>
      </c>
      <c r="D94" t="s">
        <v>434</v>
      </c>
      <c r="E94" t="s">
        <v>1195</v>
      </c>
      <c r="F94">
        <v>1.5</v>
      </c>
      <c r="G94" t="s">
        <v>461</v>
      </c>
      <c r="H94" s="6">
        <f>SUM((1.1*F94)-1.1)</f>
        <v>0.55000000000000004</v>
      </c>
      <c r="J94" s="6">
        <v>-1.1000000000000001</v>
      </c>
      <c r="K94">
        <f t="shared" si="25"/>
        <v>1.55</v>
      </c>
      <c r="L94" s="6">
        <f>SUM(-1.1*(K94-1))</f>
        <v>-0.60500000000000009</v>
      </c>
    </row>
    <row r="95" spans="1:12" x14ac:dyDescent="0.25">
      <c r="A95" t="s">
        <v>118</v>
      </c>
      <c r="B95" t="s">
        <v>206</v>
      </c>
      <c r="C95" s="1">
        <v>44639.729166666664</v>
      </c>
      <c r="D95" t="s">
        <v>563</v>
      </c>
      <c r="E95" t="s">
        <v>1198</v>
      </c>
      <c r="F95">
        <v>1.79</v>
      </c>
      <c r="G95" t="s">
        <v>460</v>
      </c>
      <c r="H95" s="6">
        <v>-1.1000000000000001</v>
      </c>
      <c r="I95">
        <v>2.04</v>
      </c>
      <c r="J95" s="6">
        <f>SUM((1.1*I95)-1.1)</f>
        <v>1.1440000000000001</v>
      </c>
      <c r="K95">
        <f t="shared" si="25"/>
        <v>1.84</v>
      </c>
      <c r="L95">
        <v>1.07</v>
      </c>
    </row>
    <row r="96" spans="1:12" x14ac:dyDescent="0.25">
      <c r="A96" t="s">
        <v>118</v>
      </c>
      <c r="B96" t="s">
        <v>517</v>
      </c>
      <c r="C96" s="1">
        <v>44639.729166666664</v>
      </c>
      <c r="D96" t="s">
        <v>968</v>
      </c>
      <c r="E96" t="s">
        <v>527</v>
      </c>
      <c r="F96">
        <v>1.65</v>
      </c>
      <c r="G96" t="s">
        <v>461</v>
      </c>
      <c r="H96" s="6">
        <f>SUM((1.1*F96)-1.1)</f>
        <v>0.71499999999999986</v>
      </c>
      <c r="J96" s="6">
        <v>-1.1000000000000001</v>
      </c>
      <c r="K96">
        <f t="shared" si="25"/>
        <v>1.7</v>
      </c>
      <c r="L96" s="6">
        <f>SUM(-1.1*(K96-1))</f>
        <v>-0.77</v>
      </c>
    </row>
    <row r="97" spans="1:12" x14ac:dyDescent="0.25">
      <c r="A97" t="s">
        <v>118</v>
      </c>
      <c r="B97" t="s">
        <v>391</v>
      </c>
      <c r="C97" s="1">
        <v>44639.75</v>
      </c>
      <c r="D97" t="s">
        <v>941</v>
      </c>
      <c r="E97" t="s">
        <v>392</v>
      </c>
      <c r="F97">
        <v>1.69</v>
      </c>
      <c r="G97" t="s">
        <v>460</v>
      </c>
      <c r="H97" s="6">
        <v>-1.1000000000000001</v>
      </c>
      <c r="I97">
        <v>2.2000000000000002</v>
      </c>
      <c r="J97" s="6">
        <f>SUM((1.1*I97)-1.1)</f>
        <v>1.3200000000000003</v>
      </c>
      <c r="K97">
        <f t="shared" si="25"/>
        <v>1.74</v>
      </c>
      <c r="L97">
        <v>1.07</v>
      </c>
    </row>
    <row r="98" spans="1:12" x14ac:dyDescent="0.25">
      <c r="A98" t="s">
        <v>118</v>
      </c>
      <c r="B98" t="s">
        <v>530</v>
      </c>
      <c r="C98" s="1">
        <v>44639.791666666664</v>
      </c>
      <c r="D98" t="s">
        <v>957</v>
      </c>
      <c r="E98" t="s">
        <v>888</v>
      </c>
      <c r="F98">
        <v>1.58</v>
      </c>
      <c r="G98" t="s">
        <v>461</v>
      </c>
      <c r="H98" s="6">
        <f>SUM((1.1*F98)-1.1)</f>
        <v>0.63800000000000012</v>
      </c>
      <c r="J98" s="6">
        <v>-1.1000000000000001</v>
      </c>
      <c r="K98">
        <f t="shared" si="25"/>
        <v>1.6300000000000001</v>
      </c>
      <c r="L98" s="6">
        <f>SUM(-1.1*(K98-1))</f>
        <v>-0.69300000000000017</v>
      </c>
    </row>
    <row r="99" spans="1:12" x14ac:dyDescent="0.25">
      <c r="A99" t="s">
        <v>118</v>
      </c>
      <c r="B99" t="s">
        <v>391</v>
      </c>
      <c r="C99" s="14" t="s">
        <v>1248</v>
      </c>
      <c r="D99" s="12" t="s">
        <v>940</v>
      </c>
      <c r="E99" t="s">
        <v>1241</v>
      </c>
      <c r="F99">
        <v>2.2000000000000002</v>
      </c>
      <c r="G99" t="s">
        <v>460</v>
      </c>
      <c r="H99" s="10">
        <v>-1.1000000000000001</v>
      </c>
      <c r="I99">
        <v>1.69</v>
      </c>
      <c r="J99" s="6">
        <f t="shared" ref="J99:J101" si="38">SUM((1.1*I99)-1.1)</f>
        <v>0.7589999999999999</v>
      </c>
      <c r="K99">
        <f t="shared" si="25"/>
        <v>2.25</v>
      </c>
      <c r="L99">
        <v>1.07</v>
      </c>
    </row>
    <row r="100" spans="1:12" x14ac:dyDescent="0.25">
      <c r="A100" t="s">
        <v>118</v>
      </c>
      <c r="B100" t="s">
        <v>391</v>
      </c>
      <c r="C100" s="14" t="s">
        <v>1249</v>
      </c>
      <c r="D100" s="12" t="s">
        <v>942</v>
      </c>
      <c r="E100" t="s">
        <v>528</v>
      </c>
      <c r="F100">
        <v>1.56</v>
      </c>
      <c r="G100" t="s">
        <v>460</v>
      </c>
      <c r="H100" s="10">
        <v>-1.1000000000000001</v>
      </c>
      <c r="I100">
        <v>2.62</v>
      </c>
      <c r="J100" s="6">
        <f t="shared" si="38"/>
        <v>1.7820000000000005</v>
      </c>
      <c r="K100">
        <f t="shared" si="25"/>
        <v>1.61</v>
      </c>
      <c r="L100">
        <v>1.07</v>
      </c>
    </row>
    <row r="101" spans="1:12" x14ac:dyDescent="0.25">
      <c r="A101" t="s">
        <v>118</v>
      </c>
      <c r="B101" t="s">
        <v>391</v>
      </c>
      <c r="C101" s="14" t="s">
        <v>1250</v>
      </c>
      <c r="D101" s="12" t="s">
        <v>1242</v>
      </c>
      <c r="E101" t="s">
        <v>1243</v>
      </c>
      <c r="F101">
        <v>1.55</v>
      </c>
      <c r="G101" t="s">
        <v>460</v>
      </c>
      <c r="H101" s="10">
        <v>-1.1000000000000001</v>
      </c>
      <c r="I101">
        <v>2.66</v>
      </c>
      <c r="J101" s="6">
        <f t="shared" si="38"/>
        <v>1.8260000000000005</v>
      </c>
      <c r="K101">
        <f t="shared" si="25"/>
        <v>1.6</v>
      </c>
      <c r="L101">
        <v>1.07</v>
      </c>
    </row>
    <row r="102" spans="1:12" x14ac:dyDescent="0.25">
      <c r="A102" t="s">
        <v>118</v>
      </c>
      <c r="B102" t="s">
        <v>391</v>
      </c>
      <c r="C102" s="14" t="s">
        <v>1249</v>
      </c>
      <c r="D102" s="12" t="s">
        <v>1096</v>
      </c>
      <c r="E102" t="s">
        <v>393</v>
      </c>
      <c r="F102">
        <v>1.57</v>
      </c>
      <c r="G102" t="s">
        <v>461</v>
      </c>
      <c r="H102" s="6">
        <v>0.62</v>
      </c>
      <c r="J102">
        <v>-1.1000000000000001</v>
      </c>
      <c r="K102">
        <f t="shared" si="25"/>
        <v>1.62</v>
      </c>
      <c r="L102" s="6">
        <f t="shared" ref="L102:L109" si="39">SUM(-1.1*(K102-1))</f>
        <v>-0.68200000000000016</v>
      </c>
    </row>
    <row r="103" spans="1:12" x14ac:dyDescent="0.25">
      <c r="A103" t="s">
        <v>118</v>
      </c>
      <c r="B103" t="s">
        <v>517</v>
      </c>
      <c r="C103" s="14" t="s">
        <v>1249</v>
      </c>
      <c r="D103" s="12" t="s">
        <v>518</v>
      </c>
      <c r="E103" t="s">
        <v>546</v>
      </c>
      <c r="F103">
        <v>1.58</v>
      </c>
      <c r="G103" t="s">
        <v>461</v>
      </c>
      <c r="H103" s="6">
        <v>0.63</v>
      </c>
      <c r="J103">
        <v>-1.1000000000000001</v>
      </c>
      <c r="K103">
        <f t="shared" si="25"/>
        <v>1.6300000000000001</v>
      </c>
      <c r="L103" s="6">
        <f t="shared" si="39"/>
        <v>-0.69300000000000017</v>
      </c>
    </row>
    <row r="104" spans="1:12" x14ac:dyDescent="0.25">
      <c r="A104" t="s">
        <v>118</v>
      </c>
      <c r="B104" t="s">
        <v>517</v>
      </c>
      <c r="C104" s="14" t="s">
        <v>1251</v>
      </c>
      <c r="D104" s="12" t="s">
        <v>1097</v>
      </c>
      <c r="E104" t="s">
        <v>540</v>
      </c>
      <c r="F104">
        <v>1.63</v>
      </c>
      <c r="G104" t="s">
        <v>461</v>
      </c>
      <c r="H104" s="6">
        <v>0.68</v>
      </c>
      <c r="J104">
        <v>-1.1000000000000001</v>
      </c>
      <c r="K104">
        <f t="shared" si="25"/>
        <v>1.68</v>
      </c>
      <c r="L104" s="6">
        <f t="shared" si="39"/>
        <v>-0.748</v>
      </c>
    </row>
    <row r="105" spans="1:12" x14ac:dyDescent="0.25">
      <c r="A105" t="s">
        <v>118</v>
      </c>
      <c r="B105" t="s">
        <v>517</v>
      </c>
      <c r="C105" s="14" t="s">
        <v>1252</v>
      </c>
      <c r="D105" s="12" t="s">
        <v>547</v>
      </c>
      <c r="E105" t="s">
        <v>840</v>
      </c>
      <c r="F105">
        <v>1.73</v>
      </c>
      <c r="G105" t="s">
        <v>461</v>
      </c>
      <c r="H105" s="6">
        <v>0.78</v>
      </c>
      <c r="J105">
        <v>-1.1000000000000001</v>
      </c>
      <c r="K105">
        <f t="shared" si="25"/>
        <v>1.78</v>
      </c>
      <c r="L105" s="6">
        <f t="shared" si="39"/>
        <v>-0.8580000000000001</v>
      </c>
    </row>
    <row r="106" spans="1:12" x14ac:dyDescent="0.25">
      <c r="A106" t="s">
        <v>118</v>
      </c>
      <c r="B106" t="s">
        <v>517</v>
      </c>
      <c r="C106" s="14" t="s">
        <v>1249</v>
      </c>
      <c r="D106" s="12" t="s">
        <v>839</v>
      </c>
      <c r="E106" t="s">
        <v>526</v>
      </c>
      <c r="F106">
        <v>1.52</v>
      </c>
      <c r="G106" t="s">
        <v>461</v>
      </c>
      <c r="H106" s="6">
        <v>0.56000000000000005</v>
      </c>
      <c r="J106">
        <v>-1.1000000000000001</v>
      </c>
      <c r="K106">
        <f t="shared" si="25"/>
        <v>1.57</v>
      </c>
      <c r="L106" s="6">
        <f t="shared" si="39"/>
        <v>-0.62700000000000011</v>
      </c>
    </row>
    <row r="107" spans="1:12" x14ac:dyDescent="0.25">
      <c r="A107" t="s">
        <v>118</v>
      </c>
      <c r="B107" t="s">
        <v>537</v>
      </c>
      <c r="C107" s="14" t="s">
        <v>1250</v>
      </c>
      <c r="D107" s="12" t="s">
        <v>875</v>
      </c>
      <c r="E107" t="s">
        <v>945</v>
      </c>
      <c r="F107">
        <v>1.57</v>
      </c>
      <c r="G107" t="s">
        <v>461</v>
      </c>
      <c r="H107" s="6">
        <v>0.62</v>
      </c>
      <c r="J107">
        <v>-1.1000000000000001</v>
      </c>
      <c r="K107">
        <f t="shared" si="25"/>
        <v>1.62</v>
      </c>
      <c r="L107" s="6">
        <f t="shared" si="39"/>
        <v>-0.68200000000000016</v>
      </c>
    </row>
    <row r="108" spans="1:12" x14ac:dyDescent="0.25">
      <c r="A108" t="s">
        <v>118</v>
      </c>
      <c r="B108" t="s">
        <v>537</v>
      </c>
      <c r="C108" s="14" t="s">
        <v>1253</v>
      </c>
      <c r="D108" s="12" t="s">
        <v>882</v>
      </c>
      <c r="E108" t="s">
        <v>1084</v>
      </c>
      <c r="F108">
        <v>1.71</v>
      </c>
      <c r="G108" t="s">
        <v>461</v>
      </c>
      <c r="H108" s="6">
        <v>0.76</v>
      </c>
      <c r="J108">
        <v>-1.1000000000000001</v>
      </c>
      <c r="K108">
        <f t="shared" si="25"/>
        <v>1.76</v>
      </c>
      <c r="L108" s="6">
        <f t="shared" si="39"/>
        <v>-0.83600000000000008</v>
      </c>
    </row>
    <row r="109" spans="1:12" x14ac:dyDescent="0.25">
      <c r="A109" t="s">
        <v>118</v>
      </c>
      <c r="B109" t="s">
        <v>537</v>
      </c>
      <c r="C109" s="14" t="s">
        <v>1254</v>
      </c>
      <c r="D109" s="12" t="s">
        <v>1085</v>
      </c>
      <c r="E109" t="s">
        <v>1244</v>
      </c>
      <c r="F109">
        <v>1.74</v>
      </c>
      <c r="G109" t="s">
        <v>461</v>
      </c>
      <c r="H109" s="6">
        <v>0.79</v>
      </c>
      <c r="J109">
        <v>-1.1000000000000001</v>
      </c>
      <c r="K109">
        <f t="shared" si="25"/>
        <v>1.79</v>
      </c>
      <c r="L109" s="6">
        <f t="shared" si="39"/>
        <v>-0.86900000000000011</v>
      </c>
    </row>
    <row r="110" spans="1:12" x14ac:dyDescent="0.25">
      <c r="A110" t="s">
        <v>118</v>
      </c>
      <c r="B110" t="s">
        <v>537</v>
      </c>
      <c r="C110" s="14" t="s">
        <v>1255</v>
      </c>
      <c r="D110" s="12" t="s">
        <v>886</v>
      </c>
      <c r="E110" t="s">
        <v>890</v>
      </c>
      <c r="F110">
        <v>1.59</v>
      </c>
      <c r="G110" t="s">
        <v>460</v>
      </c>
      <c r="H110" s="10">
        <v>-1.1000000000000001</v>
      </c>
      <c r="I110">
        <v>2.54</v>
      </c>
      <c r="J110" s="6">
        <f>SUM((1.1*I110)-1.1)</f>
        <v>1.6940000000000004</v>
      </c>
      <c r="K110">
        <f t="shared" si="25"/>
        <v>1.6400000000000001</v>
      </c>
      <c r="L110">
        <v>1.07</v>
      </c>
    </row>
    <row r="111" spans="1:12" x14ac:dyDescent="0.25">
      <c r="A111" t="s">
        <v>118</v>
      </c>
      <c r="B111" t="s">
        <v>537</v>
      </c>
      <c r="C111" s="14" t="s">
        <v>1256</v>
      </c>
      <c r="D111" s="13" t="s">
        <v>1245</v>
      </c>
      <c r="E111" t="s">
        <v>538</v>
      </c>
      <c r="F111">
        <v>1.54</v>
      </c>
      <c r="G111" t="s">
        <v>460</v>
      </c>
      <c r="H111" s="6">
        <v>-1.1000000000000001</v>
      </c>
      <c r="I111">
        <v>2.88</v>
      </c>
      <c r="J111" s="6">
        <f>SUM((1.1*I111)-1.1)</f>
        <v>2.0680000000000001</v>
      </c>
      <c r="K111">
        <f t="shared" si="25"/>
        <v>1.59</v>
      </c>
      <c r="L111">
        <v>1.07</v>
      </c>
    </row>
    <row r="112" spans="1:12" x14ac:dyDescent="0.25">
      <c r="A112" t="s">
        <v>118</v>
      </c>
      <c r="B112" t="s">
        <v>537</v>
      </c>
      <c r="C112" s="14" t="s">
        <v>1257</v>
      </c>
      <c r="D112" s="12" t="s">
        <v>889</v>
      </c>
      <c r="E112" t="s">
        <v>946</v>
      </c>
      <c r="F112">
        <v>1.5</v>
      </c>
      <c r="G112" t="s">
        <v>461</v>
      </c>
      <c r="H112" s="6">
        <v>0.56999999999999995</v>
      </c>
      <c r="J112">
        <v>-1.1000000000000001</v>
      </c>
      <c r="K112">
        <f t="shared" si="25"/>
        <v>1.55</v>
      </c>
      <c r="L112" s="6">
        <f>SUM(-1.1*(K112-1))</f>
        <v>-0.60500000000000009</v>
      </c>
    </row>
    <row r="113" spans="1:12" x14ac:dyDescent="0.25">
      <c r="A113" t="s">
        <v>118</v>
      </c>
      <c r="B113" t="s">
        <v>530</v>
      </c>
      <c r="C113" s="14" t="s">
        <v>1258</v>
      </c>
      <c r="D113" s="12" t="s">
        <v>1103</v>
      </c>
      <c r="E113" t="s">
        <v>872</v>
      </c>
      <c r="F113" s="9">
        <v>2.02</v>
      </c>
      <c r="G113" s="9" t="s">
        <v>460</v>
      </c>
      <c r="H113" s="10">
        <v>-1.1000000000000001</v>
      </c>
      <c r="I113">
        <v>1.93</v>
      </c>
      <c r="J113" s="6">
        <f>SUM((1.1*I113)-1.1)</f>
        <v>1.0230000000000001</v>
      </c>
      <c r="K113">
        <f t="shared" si="25"/>
        <v>2.0699999999999998</v>
      </c>
      <c r="L113">
        <v>1.07</v>
      </c>
    </row>
    <row r="114" spans="1:12" x14ac:dyDescent="0.25">
      <c r="A114" t="s">
        <v>118</v>
      </c>
      <c r="B114" t="s">
        <v>530</v>
      </c>
      <c r="C114" s="14" t="s">
        <v>1251</v>
      </c>
      <c r="D114" s="12" t="s">
        <v>532</v>
      </c>
      <c r="E114" t="s">
        <v>1247</v>
      </c>
      <c r="F114">
        <v>1.63</v>
      </c>
      <c r="G114" t="s">
        <v>461</v>
      </c>
      <c r="H114" s="6">
        <v>0.68</v>
      </c>
      <c r="J114">
        <v>-1.1000000000000001</v>
      </c>
      <c r="K114">
        <f t="shared" si="25"/>
        <v>1.68</v>
      </c>
      <c r="L114" s="6">
        <f>SUM(-1.1*(K114-1))</f>
        <v>-0.748</v>
      </c>
    </row>
    <row r="115" spans="1:12" x14ac:dyDescent="0.25">
      <c r="A115" t="s">
        <v>118</v>
      </c>
      <c r="B115" t="s">
        <v>530</v>
      </c>
      <c r="C115" s="14" t="s">
        <v>1259</v>
      </c>
      <c r="D115" s="12" t="s">
        <v>871</v>
      </c>
      <c r="E115" t="s">
        <v>1246</v>
      </c>
      <c r="F115">
        <v>1.67</v>
      </c>
      <c r="G115" t="s">
        <v>460</v>
      </c>
      <c r="H115" s="10">
        <v>-1.1000000000000001</v>
      </c>
      <c r="I115">
        <v>2.4</v>
      </c>
      <c r="J115" s="6">
        <f>SUM((1.1*I115)-1.1)</f>
        <v>1.54</v>
      </c>
      <c r="K115">
        <f t="shared" si="25"/>
        <v>1.72</v>
      </c>
      <c r="L115">
        <v>1.07</v>
      </c>
    </row>
    <row r="116" spans="1:12" x14ac:dyDescent="0.25">
      <c r="A116" t="s">
        <v>118</v>
      </c>
      <c r="B116" t="s">
        <v>530</v>
      </c>
      <c r="C116" s="14" t="s">
        <v>1260</v>
      </c>
      <c r="D116" s="13" t="s">
        <v>956</v>
      </c>
      <c r="E116" t="s">
        <v>895</v>
      </c>
      <c r="F116">
        <v>1.52</v>
      </c>
      <c r="G116" t="s">
        <v>460</v>
      </c>
      <c r="H116" s="6">
        <v>-1.1000000000000001</v>
      </c>
      <c r="I116">
        <v>2.63</v>
      </c>
      <c r="J116" s="6">
        <f>SUM((1.1*I116)-1.1)</f>
        <v>1.7930000000000001</v>
      </c>
      <c r="K116">
        <f t="shared" si="25"/>
        <v>1.57</v>
      </c>
      <c r="L116">
        <v>1.07</v>
      </c>
    </row>
    <row r="117" spans="1:12" x14ac:dyDescent="0.25">
      <c r="A117" t="s">
        <v>118</v>
      </c>
      <c r="B117" t="s">
        <v>530</v>
      </c>
      <c r="C117" s="14" t="s">
        <v>1261</v>
      </c>
      <c r="D117" s="12" t="s">
        <v>896</v>
      </c>
      <c r="E117" t="s">
        <v>531</v>
      </c>
      <c r="F117">
        <v>1.62</v>
      </c>
      <c r="G117" t="s">
        <v>461</v>
      </c>
      <c r="H117" s="6">
        <v>0.67</v>
      </c>
      <c r="J117">
        <v>-1.1000000000000001</v>
      </c>
      <c r="K117">
        <f t="shared" si="25"/>
        <v>1.6700000000000002</v>
      </c>
      <c r="L117" s="6">
        <f>SUM(-1.1*(K117-1))</f>
        <v>-0.73700000000000021</v>
      </c>
    </row>
    <row r="118" spans="1:12" x14ac:dyDescent="0.25">
      <c r="A118" t="s">
        <v>118</v>
      </c>
      <c r="B118" t="s">
        <v>530</v>
      </c>
      <c r="C118" s="14" t="s">
        <v>1262</v>
      </c>
      <c r="D118" s="12" t="s">
        <v>894</v>
      </c>
      <c r="E118" t="s">
        <v>878</v>
      </c>
      <c r="F118">
        <v>1.52</v>
      </c>
      <c r="G118" t="s">
        <v>460</v>
      </c>
      <c r="H118" s="6">
        <v>-1.1000000000000001</v>
      </c>
      <c r="I118">
        <v>2.94</v>
      </c>
      <c r="J118" s="6">
        <f>SUM((1.1*I118)-1.1)</f>
        <v>2.1339999999999999</v>
      </c>
      <c r="K118">
        <f t="shared" si="25"/>
        <v>1.57</v>
      </c>
      <c r="L118">
        <v>1.07</v>
      </c>
    </row>
    <row r="119" spans="1:12" x14ac:dyDescent="0.25">
      <c r="A119" t="s">
        <v>118</v>
      </c>
      <c r="B119" t="s">
        <v>530</v>
      </c>
      <c r="C119" s="14" t="s">
        <v>1263</v>
      </c>
      <c r="D119" s="12" t="s">
        <v>887</v>
      </c>
      <c r="E119" t="s">
        <v>897</v>
      </c>
      <c r="F119">
        <v>1.65</v>
      </c>
      <c r="G119" t="s">
        <v>461</v>
      </c>
      <c r="H119" s="6">
        <v>0.71</v>
      </c>
      <c r="J119">
        <v>-1.1000000000000001</v>
      </c>
      <c r="K119">
        <f t="shared" si="25"/>
        <v>1.7</v>
      </c>
      <c r="L119" s="6">
        <f>SUM(-1.1*(K119-1))</f>
        <v>-0.77</v>
      </c>
    </row>
  </sheetData>
  <autoFilter ref="A1:L119"/>
  <mergeCells count="1">
    <mergeCell ref="O3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workbookViewId="0">
      <selection activeCell="L24" sqref="L24"/>
    </sheetView>
  </sheetViews>
  <sheetFormatPr defaultRowHeight="15" x14ac:dyDescent="0.25"/>
  <cols>
    <col min="1" max="1" width="10.140625" customWidth="1"/>
    <col min="2" max="2" width="31.28515625" bestFit="1" customWidth="1"/>
    <col min="3" max="3" width="15.85546875" bestFit="1" customWidth="1"/>
    <col min="4" max="5" width="22" bestFit="1" customWidth="1"/>
    <col min="8" max="8" width="11.28515625" style="6" bestFit="1" customWidth="1"/>
    <col min="9" max="9" width="10" bestFit="1" customWidth="1"/>
    <col min="10" max="10" width="11.42578125" style="6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455</v>
      </c>
      <c r="G1" t="s">
        <v>456</v>
      </c>
      <c r="H1" s="6" t="s">
        <v>1211</v>
      </c>
      <c r="I1" t="s">
        <v>1212</v>
      </c>
      <c r="J1" s="6" t="s">
        <v>1213</v>
      </c>
    </row>
    <row r="2" spans="1:15" x14ac:dyDescent="0.25">
      <c r="A2" t="s">
        <v>188</v>
      </c>
      <c r="B2" t="s">
        <v>38</v>
      </c>
      <c r="C2" s="1">
        <v>44618.520833333336</v>
      </c>
      <c r="D2" t="s">
        <v>189</v>
      </c>
      <c r="E2" t="s">
        <v>190</v>
      </c>
      <c r="F2">
        <v>2.52</v>
      </c>
      <c r="G2" t="s">
        <v>460</v>
      </c>
      <c r="H2" s="6">
        <v>-1.1000000000000001</v>
      </c>
      <c r="I2">
        <v>1.67</v>
      </c>
      <c r="J2" s="6">
        <f>SUM((1.1*I2)-1.1)</f>
        <v>0.73699999999999988</v>
      </c>
    </row>
    <row r="3" spans="1:15" x14ac:dyDescent="0.25">
      <c r="A3" t="s">
        <v>188</v>
      </c>
      <c r="B3" t="s">
        <v>269</v>
      </c>
      <c r="C3" s="1">
        <v>44618.625</v>
      </c>
      <c r="D3" t="s">
        <v>270</v>
      </c>
      <c r="E3" t="s">
        <v>271</v>
      </c>
      <c r="F3">
        <v>1.8</v>
      </c>
      <c r="G3" t="s">
        <v>460</v>
      </c>
      <c r="H3" s="6">
        <v>-1.1000000000000001</v>
      </c>
      <c r="I3">
        <v>2.12</v>
      </c>
      <c r="J3" s="6">
        <f>SUM((1.1*I3)-1.1)</f>
        <v>1.2320000000000002</v>
      </c>
      <c r="L3" s="15"/>
      <c r="N3" s="8"/>
    </row>
    <row r="4" spans="1:15" x14ac:dyDescent="0.25">
      <c r="A4" t="s">
        <v>188</v>
      </c>
      <c r="B4" t="s">
        <v>269</v>
      </c>
      <c r="C4" s="1">
        <v>44618.625</v>
      </c>
      <c r="D4" t="s">
        <v>275</v>
      </c>
      <c r="E4" t="s">
        <v>276</v>
      </c>
      <c r="F4">
        <v>2.02</v>
      </c>
      <c r="G4" t="s">
        <v>460</v>
      </c>
      <c r="H4" s="6">
        <v>-1.1000000000000001</v>
      </c>
      <c r="I4">
        <v>1.99</v>
      </c>
      <c r="J4" s="6">
        <f>SUM((1.1*I4)-1.1)</f>
        <v>1.089</v>
      </c>
      <c r="L4" s="15"/>
      <c r="M4" t="s">
        <v>1214</v>
      </c>
      <c r="N4" s="8">
        <f>SUM(H:H)</f>
        <v>-5.6659999999999924</v>
      </c>
    </row>
    <row r="5" spans="1:15" x14ac:dyDescent="0.25">
      <c r="A5" t="s">
        <v>188</v>
      </c>
      <c r="B5" t="s">
        <v>269</v>
      </c>
      <c r="C5" s="1">
        <v>44618.625</v>
      </c>
      <c r="D5" t="s">
        <v>357</v>
      </c>
      <c r="E5" t="s">
        <v>358</v>
      </c>
      <c r="F5">
        <v>1.75</v>
      </c>
      <c r="G5" t="s">
        <v>460</v>
      </c>
      <c r="H5" s="6">
        <v>-1.1000000000000001</v>
      </c>
      <c r="I5">
        <v>2.21</v>
      </c>
      <c r="J5" s="6">
        <f>SUM((1.1*I5)-1.1)</f>
        <v>1.331</v>
      </c>
      <c r="M5" t="s">
        <v>1215</v>
      </c>
      <c r="N5" s="8">
        <f>SUM(J:J)</f>
        <v>-2.0900000000000016</v>
      </c>
    </row>
    <row r="6" spans="1:15" x14ac:dyDescent="0.25">
      <c r="A6" t="s">
        <v>188</v>
      </c>
      <c r="B6" t="s">
        <v>269</v>
      </c>
      <c r="C6" s="1">
        <v>44618.625</v>
      </c>
      <c r="D6" t="s">
        <v>326</v>
      </c>
      <c r="E6" t="s">
        <v>327</v>
      </c>
      <c r="F6">
        <v>1.66</v>
      </c>
      <c r="G6" t="s">
        <v>461</v>
      </c>
      <c r="H6" s="6">
        <f>SUM((1.1*F6)-1.1)</f>
        <v>0.72599999999999998</v>
      </c>
      <c r="J6" s="6">
        <v>-1.1000000000000001</v>
      </c>
    </row>
    <row r="7" spans="1:15" x14ac:dyDescent="0.25">
      <c r="A7" t="s">
        <v>188</v>
      </c>
      <c r="B7" t="s">
        <v>269</v>
      </c>
      <c r="C7" s="1">
        <v>44618.625</v>
      </c>
      <c r="D7" t="s">
        <v>330</v>
      </c>
      <c r="E7" t="s">
        <v>331</v>
      </c>
      <c r="F7">
        <v>1.63</v>
      </c>
      <c r="G7" t="s">
        <v>461</v>
      </c>
      <c r="H7" s="6">
        <f>SUM((1.1*F7)-1.1)</f>
        <v>0.69299999999999984</v>
      </c>
      <c r="J7" s="6">
        <v>-1.1000000000000001</v>
      </c>
      <c r="L7" s="15"/>
    </row>
    <row r="8" spans="1:15" x14ac:dyDescent="0.25">
      <c r="A8" t="s">
        <v>188</v>
      </c>
      <c r="B8" t="s">
        <v>269</v>
      </c>
      <c r="C8" s="1">
        <v>44618.625</v>
      </c>
      <c r="D8" t="s">
        <v>284</v>
      </c>
      <c r="E8" t="s">
        <v>285</v>
      </c>
      <c r="F8">
        <v>1.67</v>
      </c>
      <c r="G8" t="s">
        <v>461</v>
      </c>
      <c r="H8" s="6">
        <f>SUM((1.1*F8)-1.1)</f>
        <v>0.73699999999999988</v>
      </c>
      <c r="J8" s="6">
        <v>-1.1000000000000001</v>
      </c>
      <c r="L8" s="15"/>
    </row>
    <row r="9" spans="1:15" x14ac:dyDescent="0.25">
      <c r="A9" t="s">
        <v>188</v>
      </c>
      <c r="B9" t="s">
        <v>286</v>
      </c>
      <c r="C9" s="1">
        <v>44618.625</v>
      </c>
      <c r="D9" t="s">
        <v>314</v>
      </c>
      <c r="E9" t="s">
        <v>315</v>
      </c>
      <c r="F9">
        <v>2.06</v>
      </c>
      <c r="G9" t="s">
        <v>460</v>
      </c>
      <c r="H9" s="6">
        <v>-1.1000000000000001</v>
      </c>
      <c r="I9">
        <v>1.81</v>
      </c>
      <c r="J9" s="6">
        <f>SUM((1.1*I9)-1.1)</f>
        <v>0.89100000000000024</v>
      </c>
      <c r="M9" t="s">
        <v>1276</v>
      </c>
      <c r="N9">
        <f>COUNTIF(G:G,"Win")</f>
        <v>69</v>
      </c>
      <c r="O9" s="7">
        <f>N9/N11</f>
        <v>0.5036496350364964</v>
      </c>
    </row>
    <row r="10" spans="1:15" x14ac:dyDescent="0.25">
      <c r="A10" t="s">
        <v>188</v>
      </c>
      <c r="B10" t="s">
        <v>286</v>
      </c>
      <c r="C10" s="1">
        <v>44618.625</v>
      </c>
      <c r="D10" t="s">
        <v>287</v>
      </c>
      <c r="E10" t="s">
        <v>288</v>
      </c>
      <c r="F10">
        <v>1.8</v>
      </c>
      <c r="G10" t="s">
        <v>460</v>
      </c>
      <c r="H10" s="6">
        <v>-1.1000000000000001</v>
      </c>
      <c r="I10">
        <v>2.14</v>
      </c>
      <c r="J10" s="6">
        <f>SUM((1.1*I10)-1.1)</f>
        <v>1.2540000000000004</v>
      </c>
      <c r="M10" t="s">
        <v>1277</v>
      </c>
      <c r="N10">
        <f>COUNTIF(G:G,"Lose")</f>
        <v>68</v>
      </c>
      <c r="O10" s="7">
        <f>N10/N11</f>
        <v>0.49635036496350365</v>
      </c>
    </row>
    <row r="11" spans="1:15" x14ac:dyDescent="0.25">
      <c r="A11" t="s">
        <v>188</v>
      </c>
      <c r="B11" t="s">
        <v>286</v>
      </c>
      <c r="C11" s="1">
        <v>44618.625</v>
      </c>
      <c r="D11" t="s">
        <v>318</v>
      </c>
      <c r="E11" t="s">
        <v>319</v>
      </c>
      <c r="F11">
        <v>1.85</v>
      </c>
      <c r="G11" t="s">
        <v>460</v>
      </c>
      <c r="H11" s="6">
        <v>-1.1000000000000001</v>
      </c>
      <c r="I11">
        <v>2.0299999999999998</v>
      </c>
      <c r="J11" s="6">
        <f>SUM((1.1*I11)-1.1)</f>
        <v>1.133</v>
      </c>
      <c r="N11">
        <f>SUM(N9:N10)</f>
        <v>137</v>
      </c>
    </row>
    <row r="12" spans="1:15" x14ac:dyDescent="0.25">
      <c r="A12" t="s">
        <v>188</v>
      </c>
      <c r="B12" t="s">
        <v>286</v>
      </c>
      <c r="C12" s="1">
        <v>44618.625</v>
      </c>
      <c r="D12" t="s">
        <v>302</v>
      </c>
      <c r="E12" t="s">
        <v>303</v>
      </c>
      <c r="F12">
        <v>1.85</v>
      </c>
      <c r="G12" t="s">
        <v>461</v>
      </c>
      <c r="H12" s="6">
        <f>SUM((1.1*F12)-1.1)</f>
        <v>0.93500000000000005</v>
      </c>
      <c r="J12" s="6">
        <v>-1.1000000000000001</v>
      </c>
    </row>
    <row r="13" spans="1:15" x14ac:dyDescent="0.25">
      <c r="A13" t="s">
        <v>188</v>
      </c>
      <c r="B13" t="s">
        <v>286</v>
      </c>
      <c r="C13" s="1">
        <v>44618.625</v>
      </c>
      <c r="D13" t="s">
        <v>332</v>
      </c>
      <c r="E13" t="s">
        <v>333</v>
      </c>
      <c r="F13">
        <v>1.77</v>
      </c>
      <c r="G13" t="s">
        <v>461</v>
      </c>
      <c r="H13" s="6">
        <f>SUM((1.1*F13)-1.1)</f>
        <v>0.8470000000000002</v>
      </c>
      <c r="J13" s="6">
        <v>-1.1000000000000001</v>
      </c>
    </row>
    <row r="14" spans="1:15" x14ac:dyDescent="0.25">
      <c r="A14" t="s">
        <v>188</v>
      </c>
      <c r="B14" t="s">
        <v>115</v>
      </c>
      <c r="C14" s="1">
        <v>44618.625</v>
      </c>
      <c r="D14" t="s">
        <v>304</v>
      </c>
      <c r="E14" t="s">
        <v>305</v>
      </c>
      <c r="F14">
        <v>1.61</v>
      </c>
      <c r="G14" t="s">
        <v>460</v>
      </c>
      <c r="H14" s="6">
        <v>-1.1000000000000001</v>
      </c>
      <c r="I14">
        <v>2.37</v>
      </c>
      <c r="J14" s="6">
        <f>SUM((1.1*I14)-1.1)</f>
        <v>1.5070000000000001</v>
      </c>
    </row>
    <row r="15" spans="1:15" x14ac:dyDescent="0.25">
      <c r="A15" t="s">
        <v>188</v>
      </c>
      <c r="B15" t="s">
        <v>115</v>
      </c>
      <c r="C15" s="1">
        <v>44618.625</v>
      </c>
      <c r="D15" t="s">
        <v>349</v>
      </c>
      <c r="E15" t="s">
        <v>350</v>
      </c>
      <c r="F15">
        <v>1.77</v>
      </c>
      <c r="G15" t="s">
        <v>460</v>
      </c>
      <c r="H15" s="6">
        <v>-1.1000000000000001</v>
      </c>
      <c r="I15">
        <v>2.04</v>
      </c>
      <c r="J15" s="6">
        <f>SUM((1.1*I15)-1.1)</f>
        <v>1.1440000000000001</v>
      </c>
    </row>
    <row r="16" spans="1:15" x14ac:dyDescent="0.25">
      <c r="A16" t="s">
        <v>188</v>
      </c>
      <c r="B16" t="s">
        <v>115</v>
      </c>
      <c r="C16" s="1">
        <v>44618.625</v>
      </c>
      <c r="D16" t="s">
        <v>279</v>
      </c>
      <c r="E16" t="s">
        <v>280</v>
      </c>
      <c r="F16">
        <v>1.81</v>
      </c>
      <c r="G16" t="s">
        <v>461</v>
      </c>
      <c r="H16" s="6">
        <f>SUM((1.1*F16)-1.1)</f>
        <v>0.89100000000000024</v>
      </c>
      <c r="J16" s="6">
        <v>-1.1000000000000001</v>
      </c>
    </row>
    <row r="17" spans="1:10" x14ac:dyDescent="0.25">
      <c r="A17" t="s">
        <v>188</v>
      </c>
      <c r="B17" t="s">
        <v>115</v>
      </c>
      <c r="C17" s="1">
        <v>44618.625</v>
      </c>
      <c r="D17" t="s">
        <v>334</v>
      </c>
      <c r="E17" t="s">
        <v>335</v>
      </c>
      <c r="F17">
        <v>1.68</v>
      </c>
      <c r="G17" t="s">
        <v>461</v>
      </c>
      <c r="H17" s="6">
        <f>SUM((1.1*F17)-1.1)</f>
        <v>0.748</v>
      </c>
      <c r="J17" s="6">
        <v>-1.1000000000000001</v>
      </c>
    </row>
    <row r="18" spans="1:10" x14ac:dyDescent="0.25">
      <c r="A18" t="s">
        <v>188</v>
      </c>
      <c r="B18" t="s">
        <v>115</v>
      </c>
      <c r="C18" s="1">
        <v>44618.625</v>
      </c>
      <c r="D18" t="s">
        <v>277</v>
      </c>
      <c r="E18" t="s">
        <v>278</v>
      </c>
      <c r="F18">
        <v>1.71</v>
      </c>
      <c r="G18" t="s">
        <v>461</v>
      </c>
      <c r="H18" s="6">
        <f>SUM((1.1*F18)-1.1)</f>
        <v>0.78099999999999992</v>
      </c>
      <c r="J18" s="6">
        <v>-1.1000000000000001</v>
      </c>
    </row>
    <row r="19" spans="1:10" x14ac:dyDescent="0.25">
      <c r="A19" t="s">
        <v>188</v>
      </c>
      <c r="B19" t="s">
        <v>272</v>
      </c>
      <c r="C19" s="1">
        <v>44618.625</v>
      </c>
      <c r="D19" t="s">
        <v>340</v>
      </c>
      <c r="E19" t="s">
        <v>341</v>
      </c>
      <c r="F19">
        <v>2.08</v>
      </c>
      <c r="G19" t="s">
        <v>460</v>
      </c>
      <c r="H19" s="6">
        <v>-1.1000000000000001</v>
      </c>
      <c r="I19">
        <v>1.79</v>
      </c>
      <c r="J19" s="6">
        <f>SUM((1.1*I19)-1.1)</f>
        <v>0.86900000000000022</v>
      </c>
    </row>
    <row r="20" spans="1:10" x14ac:dyDescent="0.25">
      <c r="A20" t="s">
        <v>188</v>
      </c>
      <c r="B20" t="s">
        <v>272</v>
      </c>
      <c r="C20" s="1">
        <v>44618.625</v>
      </c>
      <c r="D20" t="s">
        <v>363</v>
      </c>
      <c r="E20" t="s">
        <v>364</v>
      </c>
      <c r="F20">
        <v>2.1</v>
      </c>
      <c r="G20" t="s">
        <v>460</v>
      </c>
      <c r="H20" s="6">
        <v>-1.1000000000000001</v>
      </c>
      <c r="I20">
        <v>1.79</v>
      </c>
      <c r="J20" s="6">
        <f>SUM((1.1*I20)-1.1)</f>
        <v>0.86900000000000022</v>
      </c>
    </row>
    <row r="21" spans="1:10" x14ac:dyDescent="0.25">
      <c r="A21" t="s">
        <v>188</v>
      </c>
      <c r="B21" t="s">
        <v>272</v>
      </c>
      <c r="C21" s="1">
        <v>44618.625</v>
      </c>
      <c r="D21" t="s">
        <v>273</v>
      </c>
      <c r="E21" t="s">
        <v>274</v>
      </c>
      <c r="F21">
        <v>2.1800000000000002</v>
      </c>
      <c r="G21" t="s">
        <v>460</v>
      </c>
      <c r="H21" s="6">
        <v>-1.1000000000000001</v>
      </c>
      <c r="I21">
        <v>1.8</v>
      </c>
      <c r="J21" s="6">
        <f>SUM((1.1*I21)-1.1)</f>
        <v>0.88000000000000012</v>
      </c>
    </row>
    <row r="22" spans="1:10" x14ac:dyDescent="0.25">
      <c r="A22" t="s">
        <v>188</v>
      </c>
      <c r="B22" t="s">
        <v>272</v>
      </c>
      <c r="C22" s="1">
        <v>44618.625</v>
      </c>
      <c r="D22" t="s">
        <v>359</v>
      </c>
      <c r="E22" t="s">
        <v>360</v>
      </c>
      <c r="F22">
        <v>1.81</v>
      </c>
      <c r="G22" t="s">
        <v>461</v>
      </c>
      <c r="H22" s="6">
        <f>SUM((1.1*F22)-1.1)</f>
        <v>0.89100000000000024</v>
      </c>
      <c r="J22" s="6">
        <v>-1.1000000000000001</v>
      </c>
    </row>
    <row r="23" spans="1:10" x14ac:dyDescent="0.25">
      <c r="A23" t="s">
        <v>188</v>
      </c>
      <c r="B23" t="s">
        <v>272</v>
      </c>
      <c r="C23" s="1">
        <v>44618.625</v>
      </c>
      <c r="D23" t="s">
        <v>347</v>
      </c>
      <c r="E23" t="s">
        <v>348</v>
      </c>
      <c r="F23">
        <v>1.79</v>
      </c>
      <c r="G23" t="s">
        <v>461</v>
      </c>
      <c r="H23" s="6">
        <f>SUM((1.1*F23)-1.1)</f>
        <v>0.86900000000000022</v>
      </c>
      <c r="J23" s="6">
        <v>-1.1000000000000001</v>
      </c>
    </row>
    <row r="24" spans="1:10" x14ac:dyDescent="0.25">
      <c r="A24" t="s">
        <v>188</v>
      </c>
      <c r="B24" t="s">
        <v>272</v>
      </c>
      <c r="C24" s="1">
        <v>44618.625</v>
      </c>
      <c r="D24" t="s">
        <v>324</v>
      </c>
      <c r="E24" t="s">
        <v>325</v>
      </c>
      <c r="F24">
        <v>2.72</v>
      </c>
      <c r="G24" t="s">
        <v>461</v>
      </c>
      <c r="H24" s="6">
        <f>SUM((1.1*F24)-1.1)</f>
        <v>1.8920000000000003</v>
      </c>
      <c r="J24" s="6">
        <v>-1.1000000000000001</v>
      </c>
    </row>
    <row r="25" spans="1:10" x14ac:dyDescent="0.25">
      <c r="A25" t="s">
        <v>188</v>
      </c>
      <c r="B25" t="s">
        <v>281</v>
      </c>
      <c r="C25" s="1">
        <v>44618.625</v>
      </c>
      <c r="D25" t="s">
        <v>322</v>
      </c>
      <c r="E25" t="s">
        <v>323</v>
      </c>
      <c r="F25">
        <v>2.16</v>
      </c>
      <c r="G25" t="s">
        <v>460</v>
      </c>
      <c r="H25" s="6">
        <v>-1.1000000000000001</v>
      </c>
      <c r="I25">
        <v>1.77</v>
      </c>
      <c r="J25" s="6">
        <f>SUM((1.1*I25)-1.1)</f>
        <v>0.8470000000000002</v>
      </c>
    </row>
    <row r="26" spans="1:10" x14ac:dyDescent="0.25">
      <c r="A26" t="s">
        <v>188</v>
      </c>
      <c r="B26" t="s">
        <v>281</v>
      </c>
      <c r="C26" s="1">
        <v>44618.625</v>
      </c>
      <c r="D26" t="s">
        <v>282</v>
      </c>
      <c r="E26" t="s">
        <v>283</v>
      </c>
      <c r="F26">
        <v>2.02</v>
      </c>
      <c r="G26" t="s">
        <v>460</v>
      </c>
      <c r="H26" s="6">
        <v>-1.1000000000000001</v>
      </c>
      <c r="I26">
        <v>1.86</v>
      </c>
      <c r="J26" s="6">
        <f>SUM((1.1*I26)-1.1)</f>
        <v>0.94600000000000017</v>
      </c>
    </row>
    <row r="27" spans="1:10" x14ac:dyDescent="0.25">
      <c r="A27" t="s">
        <v>188</v>
      </c>
      <c r="B27" t="s">
        <v>281</v>
      </c>
      <c r="C27" s="1">
        <v>44618.625</v>
      </c>
      <c r="D27" t="s">
        <v>293</v>
      </c>
      <c r="E27" t="s">
        <v>294</v>
      </c>
      <c r="F27">
        <v>2.14</v>
      </c>
      <c r="G27" t="s">
        <v>460</v>
      </c>
      <c r="H27" s="6">
        <v>-1.1000000000000001</v>
      </c>
      <c r="I27">
        <v>1.66</v>
      </c>
      <c r="J27" s="6">
        <f>SUM((1.1*I27)-1.1)</f>
        <v>0.72599999999999998</v>
      </c>
    </row>
    <row r="28" spans="1:10" x14ac:dyDescent="0.25">
      <c r="A28" t="s">
        <v>188</v>
      </c>
      <c r="B28" t="s">
        <v>281</v>
      </c>
      <c r="C28" s="1">
        <v>44618.625</v>
      </c>
      <c r="D28" t="s">
        <v>312</v>
      </c>
      <c r="E28" t="s">
        <v>313</v>
      </c>
      <c r="F28">
        <v>2.04</v>
      </c>
      <c r="G28" t="s">
        <v>461</v>
      </c>
      <c r="H28" s="6">
        <f>SUM((1.1*F28)-1.1)</f>
        <v>1.1440000000000001</v>
      </c>
      <c r="J28" s="6">
        <v>-1.1000000000000001</v>
      </c>
    </row>
    <row r="29" spans="1:10" x14ac:dyDescent="0.25">
      <c r="A29" t="s">
        <v>188</v>
      </c>
      <c r="B29" t="s">
        <v>297</v>
      </c>
      <c r="C29" s="1">
        <v>44618.625</v>
      </c>
      <c r="D29" t="s">
        <v>320</v>
      </c>
      <c r="E29" t="s">
        <v>321</v>
      </c>
      <c r="F29">
        <v>1.84</v>
      </c>
      <c r="G29" t="s">
        <v>460</v>
      </c>
      <c r="H29" s="6">
        <v>-1.1000000000000001</v>
      </c>
      <c r="I29">
        <v>1.95</v>
      </c>
      <c r="J29" s="6">
        <f>SUM((1.1*I29)-1.1)</f>
        <v>1.0449999999999999</v>
      </c>
    </row>
    <row r="30" spans="1:10" x14ac:dyDescent="0.25">
      <c r="A30" t="s">
        <v>188</v>
      </c>
      <c r="B30" t="s">
        <v>297</v>
      </c>
      <c r="C30" s="1">
        <v>44618.625</v>
      </c>
      <c r="D30" t="s">
        <v>361</v>
      </c>
      <c r="E30" t="s">
        <v>362</v>
      </c>
      <c r="F30">
        <v>2.36</v>
      </c>
      <c r="G30" t="s">
        <v>460</v>
      </c>
      <c r="H30" s="6">
        <v>-1.1000000000000001</v>
      </c>
      <c r="I30">
        <v>1.65</v>
      </c>
      <c r="J30" s="6">
        <f>SUM((1.1*I30)-1.1)</f>
        <v>0.71499999999999986</v>
      </c>
    </row>
    <row r="31" spans="1:10" x14ac:dyDescent="0.25">
      <c r="A31" t="s">
        <v>188</v>
      </c>
      <c r="B31" t="s">
        <v>297</v>
      </c>
      <c r="C31" s="1">
        <v>44618.625</v>
      </c>
      <c r="D31" t="s">
        <v>355</v>
      </c>
      <c r="E31" t="s">
        <v>356</v>
      </c>
      <c r="F31">
        <v>2</v>
      </c>
      <c r="G31" t="s">
        <v>460</v>
      </c>
      <c r="H31" s="6">
        <v>-1.1000000000000001</v>
      </c>
      <c r="I31">
        <v>1.87</v>
      </c>
      <c r="J31" s="6">
        <f>SUM((1.1*I31)-1.1)</f>
        <v>0.95700000000000029</v>
      </c>
    </row>
    <row r="32" spans="1:10" x14ac:dyDescent="0.25">
      <c r="A32" t="s">
        <v>188</v>
      </c>
      <c r="B32" t="s">
        <v>297</v>
      </c>
      <c r="C32" s="1">
        <v>44618.625</v>
      </c>
      <c r="D32" t="s">
        <v>298</v>
      </c>
      <c r="E32" t="s">
        <v>299</v>
      </c>
      <c r="F32">
        <v>2.2200000000000002</v>
      </c>
      <c r="G32" t="s">
        <v>461</v>
      </c>
      <c r="H32" s="6">
        <f t="shared" ref="H32:H39" si="0">SUM((1.1*F32)-1.1)</f>
        <v>1.3420000000000005</v>
      </c>
      <c r="J32" s="6">
        <v>-1.1000000000000001</v>
      </c>
    </row>
    <row r="33" spans="1:10" x14ac:dyDescent="0.25">
      <c r="A33" t="s">
        <v>188</v>
      </c>
      <c r="B33" t="s">
        <v>297</v>
      </c>
      <c r="C33" s="1">
        <v>44618.625</v>
      </c>
      <c r="D33" t="s">
        <v>310</v>
      </c>
      <c r="E33" t="s">
        <v>311</v>
      </c>
      <c r="F33">
        <v>1.99</v>
      </c>
      <c r="G33" t="s">
        <v>461</v>
      </c>
      <c r="H33" s="6">
        <f t="shared" si="0"/>
        <v>1.089</v>
      </c>
      <c r="J33" s="6">
        <v>-1.1000000000000001</v>
      </c>
    </row>
    <row r="34" spans="1:10" x14ac:dyDescent="0.25">
      <c r="A34" t="s">
        <v>188</v>
      </c>
      <c r="B34" t="s">
        <v>297</v>
      </c>
      <c r="C34" s="1">
        <v>44618.625</v>
      </c>
      <c r="D34" t="s">
        <v>351</v>
      </c>
      <c r="E34" t="s">
        <v>352</v>
      </c>
      <c r="F34">
        <v>1.93</v>
      </c>
      <c r="G34" t="s">
        <v>461</v>
      </c>
      <c r="H34" s="6">
        <f t="shared" si="0"/>
        <v>1.0230000000000001</v>
      </c>
      <c r="J34" s="6">
        <v>-1.1000000000000001</v>
      </c>
    </row>
    <row r="35" spans="1:10" x14ac:dyDescent="0.25">
      <c r="A35" t="s">
        <v>188</v>
      </c>
      <c r="B35" t="s">
        <v>38</v>
      </c>
      <c r="C35" s="1">
        <v>44618.625</v>
      </c>
      <c r="D35" t="s">
        <v>338</v>
      </c>
      <c r="E35" t="s">
        <v>339</v>
      </c>
      <c r="F35">
        <v>1.68</v>
      </c>
      <c r="G35" t="s">
        <v>461</v>
      </c>
      <c r="H35" s="6">
        <f t="shared" si="0"/>
        <v>0.748</v>
      </c>
      <c r="J35" s="6">
        <v>-1.1000000000000001</v>
      </c>
    </row>
    <row r="36" spans="1:10" x14ac:dyDescent="0.25">
      <c r="A36" t="s">
        <v>188</v>
      </c>
      <c r="B36" t="s">
        <v>38</v>
      </c>
      <c r="C36" s="1">
        <v>44618.625</v>
      </c>
      <c r="D36" t="s">
        <v>308</v>
      </c>
      <c r="E36" t="s">
        <v>309</v>
      </c>
      <c r="F36">
        <v>1.74</v>
      </c>
      <c r="G36" t="s">
        <v>461</v>
      </c>
      <c r="H36" s="6">
        <f t="shared" si="0"/>
        <v>0.81400000000000006</v>
      </c>
      <c r="J36" s="6">
        <v>-1.1000000000000001</v>
      </c>
    </row>
    <row r="37" spans="1:10" x14ac:dyDescent="0.25">
      <c r="A37" t="s">
        <v>188</v>
      </c>
      <c r="B37" t="s">
        <v>38</v>
      </c>
      <c r="C37" s="1">
        <v>44618.625</v>
      </c>
      <c r="D37" t="s">
        <v>328</v>
      </c>
      <c r="E37" t="s">
        <v>329</v>
      </c>
      <c r="F37">
        <v>2.2999999999999998</v>
      </c>
      <c r="G37" t="s">
        <v>461</v>
      </c>
      <c r="H37" s="6">
        <f t="shared" si="0"/>
        <v>1.4299999999999997</v>
      </c>
      <c r="J37" s="6">
        <v>-1.1000000000000001</v>
      </c>
    </row>
    <row r="38" spans="1:10" x14ac:dyDescent="0.25">
      <c r="A38" t="s">
        <v>188</v>
      </c>
      <c r="B38" t="s">
        <v>269</v>
      </c>
      <c r="C38" s="1">
        <v>44620.833333333336</v>
      </c>
      <c r="D38" t="s">
        <v>620</v>
      </c>
      <c r="E38" t="s">
        <v>621</v>
      </c>
      <c r="F38">
        <v>1.84</v>
      </c>
      <c r="G38" t="s">
        <v>461</v>
      </c>
      <c r="H38" s="6">
        <f t="shared" si="0"/>
        <v>0.92400000000000038</v>
      </c>
      <c r="J38" s="6">
        <v>-1.1000000000000001</v>
      </c>
    </row>
    <row r="39" spans="1:10" x14ac:dyDescent="0.25">
      <c r="A39" t="s">
        <v>188</v>
      </c>
      <c r="B39" t="s">
        <v>638</v>
      </c>
      <c r="C39" s="1">
        <v>44621.822916666664</v>
      </c>
      <c r="D39" t="s">
        <v>646</v>
      </c>
      <c r="E39" t="s">
        <v>647</v>
      </c>
      <c r="F39">
        <v>2.2200000000000002</v>
      </c>
      <c r="G39" t="s">
        <v>461</v>
      </c>
      <c r="H39" s="6">
        <f t="shared" si="0"/>
        <v>1.3420000000000005</v>
      </c>
      <c r="J39" s="6">
        <v>-1.1000000000000001</v>
      </c>
    </row>
    <row r="40" spans="1:10" x14ac:dyDescent="0.25">
      <c r="A40" t="s">
        <v>188</v>
      </c>
      <c r="B40" t="s">
        <v>638</v>
      </c>
      <c r="C40" s="1">
        <v>44621.822916666664</v>
      </c>
      <c r="D40" t="s">
        <v>651</v>
      </c>
      <c r="E40" t="s">
        <v>652</v>
      </c>
      <c r="F40">
        <v>2.87</v>
      </c>
      <c r="G40" t="s">
        <v>460</v>
      </c>
      <c r="H40" s="6">
        <v>-1.1000000000000001</v>
      </c>
      <c r="I40">
        <v>1.31</v>
      </c>
      <c r="J40" s="6">
        <f>SUM((1.1*I40)-1.1)</f>
        <v>0.34100000000000019</v>
      </c>
    </row>
    <row r="41" spans="1:10" x14ac:dyDescent="0.25">
      <c r="A41" t="s">
        <v>188</v>
      </c>
      <c r="B41" t="s">
        <v>638</v>
      </c>
      <c r="C41" s="1">
        <v>44621.822916666664</v>
      </c>
      <c r="D41" t="s">
        <v>639</v>
      </c>
      <c r="E41" t="s">
        <v>640</v>
      </c>
      <c r="F41">
        <v>2.2599999999999998</v>
      </c>
      <c r="G41" t="s">
        <v>461</v>
      </c>
      <c r="H41" s="6">
        <f>SUM((1.1*F41)-1.1)</f>
        <v>1.3859999999999997</v>
      </c>
      <c r="J41" s="6">
        <v>-1.1000000000000001</v>
      </c>
    </row>
    <row r="42" spans="1:10" x14ac:dyDescent="0.25">
      <c r="A42" t="s">
        <v>188</v>
      </c>
      <c r="B42" t="s">
        <v>286</v>
      </c>
      <c r="C42" s="1">
        <v>44621.822916666664</v>
      </c>
      <c r="D42" t="s">
        <v>643</v>
      </c>
      <c r="E42" t="s">
        <v>644</v>
      </c>
      <c r="F42">
        <v>2.08</v>
      </c>
      <c r="G42" t="s">
        <v>460</v>
      </c>
      <c r="H42" s="6">
        <v>-1.1000000000000001</v>
      </c>
      <c r="I42">
        <v>1.83</v>
      </c>
      <c r="J42" s="6">
        <f>SUM((1.1*I42)-1.1)</f>
        <v>0.91300000000000026</v>
      </c>
    </row>
    <row r="43" spans="1:10" x14ac:dyDescent="0.25">
      <c r="A43" t="s">
        <v>188</v>
      </c>
      <c r="B43" t="s">
        <v>115</v>
      </c>
      <c r="C43" s="1">
        <v>44621.822916666664</v>
      </c>
      <c r="D43" t="s">
        <v>648</v>
      </c>
      <c r="E43" t="s">
        <v>280</v>
      </c>
      <c r="F43">
        <v>1.79</v>
      </c>
      <c r="G43" t="s">
        <v>460</v>
      </c>
      <c r="H43" s="6">
        <v>-1.1000000000000001</v>
      </c>
      <c r="I43">
        <v>2</v>
      </c>
      <c r="J43" s="6">
        <f>SUM((1.1*I43)-1.1)</f>
        <v>1.1000000000000001</v>
      </c>
    </row>
    <row r="44" spans="1:10" x14ac:dyDescent="0.25">
      <c r="A44" t="s">
        <v>188</v>
      </c>
      <c r="B44" t="s">
        <v>115</v>
      </c>
      <c r="C44" s="1">
        <v>44621.822916666664</v>
      </c>
      <c r="D44" t="s">
        <v>279</v>
      </c>
      <c r="E44" t="s">
        <v>334</v>
      </c>
      <c r="F44">
        <v>1.7</v>
      </c>
      <c r="G44" t="s">
        <v>460</v>
      </c>
      <c r="H44" s="6">
        <v>-1.1000000000000001</v>
      </c>
      <c r="I44">
        <v>2.2999999999999998</v>
      </c>
      <c r="J44" s="6">
        <f>SUM((1.1*I44)-1.1)</f>
        <v>1.4299999999999997</v>
      </c>
    </row>
    <row r="45" spans="1:10" x14ac:dyDescent="0.25">
      <c r="A45" t="s">
        <v>188</v>
      </c>
      <c r="B45" t="s">
        <v>115</v>
      </c>
      <c r="C45" s="1">
        <v>44621.822916666664</v>
      </c>
      <c r="D45" t="s">
        <v>653</v>
      </c>
      <c r="E45" t="s">
        <v>277</v>
      </c>
      <c r="F45">
        <v>1.76</v>
      </c>
      <c r="G45" t="s">
        <v>461</v>
      </c>
      <c r="H45" s="6">
        <f>SUM((1.1*F45)-1.1)</f>
        <v>0.83600000000000008</v>
      </c>
      <c r="J45" s="6">
        <v>-1.1000000000000001</v>
      </c>
    </row>
    <row r="46" spans="1:10" x14ac:dyDescent="0.25">
      <c r="A46" t="s">
        <v>188</v>
      </c>
      <c r="B46" t="s">
        <v>115</v>
      </c>
      <c r="C46" s="1">
        <v>44621.822916666664</v>
      </c>
      <c r="D46" t="s">
        <v>335</v>
      </c>
      <c r="E46" t="s">
        <v>637</v>
      </c>
      <c r="F46">
        <v>1.7</v>
      </c>
      <c r="G46" t="s">
        <v>461</v>
      </c>
      <c r="H46" s="6">
        <f>SUM((1.1*F46)-1.1)</f>
        <v>0.77</v>
      </c>
      <c r="J46" s="6">
        <v>-1.1000000000000001</v>
      </c>
    </row>
    <row r="47" spans="1:10" x14ac:dyDescent="0.25">
      <c r="A47" t="s">
        <v>188</v>
      </c>
      <c r="B47" t="s">
        <v>272</v>
      </c>
      <c r="C47" s="1">
        <v>44621.822916666664</v>
      </c>
      <c r="D47" t="s">
        <v>341</v>
      </c>
      <c r="E47" t="s">
        <v>649</v>
      </c>
      <c r="F47">
        <v>1.96</v>
      </c>
      <c r="G47" t="s">
        <v>460</v>
      </c>
      <c r="H47" s="6">
        <v>-1.1000000000000001</v>
      </c>
      <c r="I47">
        <v>1.92</v>
      </c>
      <c r="J47" s="6">
        <f>SUM((1.1*I47)-1.1)</f>
        <v>1.012</v>
      </c>
    </row>
    <row r="48" spans="1:10" x14ac:dyDescent="0.25">
      <c r="A48" t="s">
        <v>188</v>
      </c>
      <c r="B48" t="s">
        <v>272</v>
      </c>
      <c r="C48" s="1">
        <v>44621.822916666664</v>
      </c>
      <c r="D48" t="s">
        <v>654</v>
      </c>
      <c r="E48" t="s">
        <v>655</v>
      </c>
      <c r="F48">
        <v>1.74</v>
      </c>
      <c r="G48" t="s">
        <v>460</v>
      </c>
      <c r="H48" s="6">
        <v>-1.1000000000000001</v>
      </c>
      <c r="I48">
        <v>2.2999999999999998</v>
      </c>
      <c r="J48" s="6">
        <f>SUM((1.1*I48)-1.1)</f>
        <v>1.4299999999999997</v>
      </c>
    </row>
    <row r="49" spans="1:10" x14ac:dyDescent="0.25">
      <c r="A49" t="s">
        <v>188</v>
      </c>
      <c r="B49" t="s">
        <v>272</v>
      </c>
      <c r="C49" s="1">
        <v>44621.822916666664</v>
      </c>
      <c r="D49" t="s">
        <v>273</v>
      </c>
      <c r="E49" t="s">
        <v>645</v>
      </c>
      <c r="F49">
        <v>2.2200000000000002</v>
      </c>
      <c r="G49" t="s">
        <v>461</v>
      </c>
      <c r="H49" s="6">
        <f>SUM((1.1*F49)-1.1)</f>
        <v>1.3420000000000005</v>
      </c>
      <c r="J49" s="6">
        <v>-1.1000000000000001</v>
      </c>
    </row>
    <row r="50" spans="1:10" x14ac:dyDescent="0.25">
      <c r="A50" t="s">
        <v>188</v>
      </c>
      <c r="B50" t="s">
        <v>38</v>
      </c>
      <c r="C50" s="1">
        <v>44621.822916666664</v>
      </c>
      <c r="D50" t="s">
        <v>641</v>
      </c>
      <c r="E50" t="s">
        <v>642</v>
      </c>
      <c r="F50">
        <v>1.92</v>
      </c>
      <c r="G50" t="s">
        <v>461</v>
      </c>
      <c r="H50" s="6">
        <f>SUM((1.1*F50)-1.1)</f>
        <v>1.012</v>
      </c>
      <c r="J50" s="6">
        <v>-1.1000000000000001</v>
      </c>
    </row>
    <row r="51" spans="1:10" x14ac:dyDescent="0.25">
      <c r="A51" t="s">
        <v>188</v>
      </c>
      <c r="B51" t="s">
        <v>269</v>
      </c>
      <c r="C51" s="1">
        <v>44624.822916666664</v>
      </c>
      <c r="D51" t="s">
        <v>734</v>
      </c>
      <c r="E51" t="s">
        <v>357</v>
      </c>
      <c r="F51">
        <v>1.88</v>
      </c>
      <c r="G51" t="s">
        <v>460</v>
      </c>
      <c r="H51" s="6">
        <v>-1.1000000000000001</v>
      </c>
      <c r="I51">
        <v>1.94</v>
      </c>
      <c r="J51" s="6">
        <f>SUM((1.1*I51)-1.1)</f>
        <v>1.0339999999999998</v>
      </c>
    </row>
    <row r="52" spans="1:10" x14ac:dyDescent="0.25">
      <c r="A52" t="s">
        <v>188</v>
      </c>
      <c r="B52" t="s">
        <v>115</v>
      </c>
      <c r="C52" s="1">
        <v>44625.520833333336</v>
      </c>
      <c r="D52" t="s">
        <v>653</v>
      </c>
      <c r="E52" t="s">
        <v>305</v>
      </c>
      <c r="F52">
        <v>1.84</v>
      </c>
      <c r="G52" t="s">
        <v>460</v>
      </c>
      <c r="H52" s="6">
        <v>-1.1000000000000001</v>
      </c>
      <c r="I52">
        <v>2.17</v>
      </c>
      <c r="J52" s="6">
        <f>SUM((1.1*I52)-1.1)</f>
        <v>1.2869999999999999</v>
      </c>
    </row>
    <row r="53" spans="1:10" x14ac:dyDescent="0.25">
      <c r="A53" t="s">
        <v>188</v>
      </c>
      <c r="B53" t="s">
        <v>269</v>
      </c>
      <c r="C53" s="1">
        <v>44625.625</v>
      </c>
      <c r="D53" t="s">
        <v>813</v>
      </c>
      <c r="E53" t="s">
        <v>284</v>
      </c>
      <c r="F53">
        <v>1.75</v>
      </c>
      <c r="G53" t="s">
        <v>461</v>
      </c>
      <c r="H53" s="6">
        <f>SUM((1.1*F53)-1.1)</f>
        <v>0.82500000000000018</v>
      </c>
      <c r="J53" s="6">
        <v>-1.1000000000000001</v>
      </c>
    </row>
    <row r="54" spans="1:10" x14ac:dyDescent="0.25">
      <c r="A54" t="s">
        <v>188</v>
      </c>
      <c r="B54" t="s">
        <v>269</v>
      </c>
      <c r="C54" s="1">
        <v>44625.625</v>
      </c>
      <c r="D54" t="s">
        <v>621</v>
      </c>
      <c r="E54" t="s">
        <v>326</v>
      </c>
      <c r="F54">
        <v>1.67</v>
      </c>
      <c r="G54" t="s">
        <v>460</v>
      </c>
      <c r="H54" s="6">
        <v>-1.1000000000000001</v>
      </c>
      <c r="I54">
        <v>2.37</v>
      </c>
      <c r="J54" s="6">
        <f>SUM((1.1*I54)-1.1)</f>
        <v>1.5070000000000001</v>
      </c>
    </row>
    <row r="55" spans="1:10" x14ac:dyDescent="0.25">
      <c r="A55" t="s">
        <v>188</v>
      </c>
      <c r="B55" t="s">
        <v>269</v>
      </c>
      <c r="C55" s="1">
        <v>44625.625</v>
      </c>
      <c r="D55" t="s">
        <v>327</v>
      </c>
      <c r="E55" t="s">
        <v>275</v>
      </c>
      <c r="F55">
        <v>1.79</v>
      </c>
      <c r="G55" t="s">
        <v>460</v>
      </c>
      <c r="H55" s="6">
        <v>-1.1000000000000001</v>
      </c>
      <c r="I55">
        <v>2.14</v>
      </c>
      <c r="J55" s="6">
        <f>SUM((1.1*I55)-1.1)</f>
        <v>1.2540000000000004</v>
      </c>
    </row>
    <row r="56" spans="1:10" x14ac:dyDescent="0.25">
      <c r="A56" t="s">
        <v>188</v>
      </c>
      <c r="B56" t="s">
        <v>269</v>
      </c>
      <c r="C56" s="1">
        <v>44625.625</v>
      </c>
      <c r="D56" t="s">
        <v>797</v>
      </c>
      <c r="E56" t="s">
        <v>798</v>
      </c>
      <c r="F56">
        <v>1.71</v>
      </c>
      <c r="G56" t="s">
        <v>460</v>
      </c>
      <c r="H56" s="6">
        <v>-1.1000000000000001</v>
      </c>
      <c r="I56">
        <v>2.2999999999999998</v>
      </c>
      <c r="J56" s="6">
        <f>SUM((1.1*I56)-1.1)</f>
        <v>1.4299999999999997</v>
      </c>
    </row>
    <row r="57" spans="1:10" x14ac:dyDescent="0.25">
      <c r="A57" t="s">
        <v>188</v>
      </c>
      <c r="B57" t="s">
        <v>269</v>
      </c>
      <c r="C57" s="1">
        <v>44625.625</v>
      </c>
      <c r="D57" t="s">
        <v>331</v>
      </c>
      <c r="E57" t="s">
        <v>270</v>
      </c>
      <c r="F57">
        <v>1.58</v>
      </c>
      <c r="G57" t="s">
        <v>461</v>
      </c>
      <c r="H57" s="6">
        <f>SUM((1.1*F57)-1.1)</f>
        <v>0.63800000000000012</v>
      </c>
      <c r="J57" s="6">
        <v>-1.1000000000000001</v>
      </c>
    </row>
    <row r="58" spans="1:10" x14ac:dyDescent="0.25">
      <c r="A58" t="s">
        <v>188</v>
      </c>
      <c r="B58" t="s">
        <v>286</v>
      </c>
      <c r="C58" s="1">
        <v>44625.625</v>
      </c>
      <c r="D58" t="s">
        <v>644</v>
      </c>
      <c r="E58" t="s">
        <v>814</v>
      </c>
      <c r="F58">
        <v>1.59</v>
      </c>
      <c r="G58" t="s">
        <v>461</v>
      </c>
      <c r="H58" s="6">
        <f>SUM((1.1*F58)-1.1)</f>
        <v>0.64900000000000024</v>
      </c>
      <c r="J58" s="6">
        <v>-1.1000000000000001</v>
      </c>
    </row>
    <row r="59" spans="1:10" x14ac:dyDescent="0.25">
      <c r="A59" t="s">
        <v>188</v>
      </c>
      <c r="B59" t="s">
        <v>286</v>
      </c>
      <c r="C59" s="1">
        <v>44625.625</v>
      </c>
      <c r="D59" t="s">
        <v>811</v>
      </c>
      <c r="E59" t="s">
        <v>332</v>
      </c>
      <c r="F59">
        <v>2.2799999999999998</v>
      </c>
      <c r="G59" t="s">
        <v>461</v>
      </c>
      <c r="H59" s="6">
        <f>SUM((1.1*F59)-1.1)</f>
        <v>1.4079999999999999</v>
      </c>
      <c r="J59" s="6">
        <v>-1.1000000000000001</v>
      </c>
    </row>
    <row r="60" spans="1:10" x14ac:dyDescent="0.25">
      <c r="A60" t="s">
        <v>188</v>
      </c>
      <c r="B60" t="s">
        <v>286</v>
      </c>
      <c r="C60" s="1">
        <v>44625.625</v>
      </c>
      <c r="D60" t="s">
        <v>796</v>
      </c>
      <c r="E60" t="s">
        <v>288</v>
      </c>
      <c r="F60">
        <v>1.88</v>
      </c>
      <c r="G60" t="s">
        <v>461</v>
      </c>
      <c r="H60" s="6">
        <f>SUM((1.1*F60)-1.1)</f>
        <v>0.96799999999999997</v>
      </c>
      <c r="J60" s="6">
        <v>-1.1000000000000001</v>
      </c>
    </row>
    <row r="61" spans="1:10" x14ac:dyDescent="0.25">
      <c r="A61" t="s">
        <v>188</v>
      </c>
      <c r="B61" t="s">
        <v>286</v>
      </c>
      <c r="C61" s="1">
        <v>44625.625</v>
      </c>
      <c r="D61" t="s">
        <v>287</v>
      </c>
      <c r="E61" t="s">
        <v>790</v>
      </c>
      <c r="F61">
        <v>1.98</v>
      </c>
      <c r="G61" t="s">
        <v>461</v>
      </c>
      <c r="H61" s="6">
        <f>SUM((1.1*F61)-1.1)</f>
        <v>1.0779999999999998</v>
      </c>
      <c r="J61" s="6">
        <v>-1.1000000000000001</v>
      </c>
    </row>
    <row r="62" spans="1:10" x14ac:dyDescent="0.25">
      <c r="A62" t="s">
        <v>188</v>
      </c>
      <c r="B62" t="s">
        <v>286</v>
      </c>
      <c r="C62" s="1">
        <v>44625.625</v>
      </c>
      <c r="D62" t="s">
        <v>783</v>
      </c>
      <c r="E62" t="s">
        <v>303</v>
      </c>
      <c r="F62">
        <v>1.81</v>
      </c>
      <c r="G62" t="s">
        <v>460</v>
      </c>
      <c r="H62" s="6">
        <v>-1.1000000000000001</v>
      </c>
      <c r="I62">
        <v>2.17</v>
      </c>
      <c r="J62" s="6">
        <f>SUM((1.1*I62)-1.1)</f>
        <v>1.2869999999999999</v>
      </c>
    </row>
    <row r="63" spans="1:10" x14ac:dyDescent="0.25">
      <c r="A63" t="s">
        <v>188</v>
      </c>
      <c r="B63" t="s">
        <v>286</v>
      </c>
      <c r="C63" s="1">
        <v>44625.625</v>
      </c>
      <c r="D63" t="s">
        <v>314</v>
      </c>
      <c r="E63" t="s">
        <v>782</v>
      </c>
      <c r="F63">
        <v>2.04</v>
      </c>
      <c r="G63" t="s">
        <v>460</v>
      </c>
      <c r="H63" s="6">
        <v>-1.1000000000000001</v>
      </c>
      <c r="I63">
        <v>1.9</v>
      </c>
      <c r="J63" s="6">
        <f>SUM((1.1*I63)-1.1)</f>
        <v>0.98999999999999977</v>
      </c>
    </row>
    <row r="64" spans="1:10" x14ac:dyDescent="0.25">
      <c r="A64" t="s">
        <v>188</v>
      </c>
      <c r="B64" t="s">
        <v>286</v>
      </c>
      <c r="C64" s="1">
        <v>44625.625</v>
      </c>
      <c r="D64" t="s">
        <v>319</v>
      </c>
      <c r="E64" t="s">
        <v>333</v>
      </c>
      <c r="F64">
        <v>1.7</v>
      </c>
      <c r="G64" t="s">
        <v>461</v>
      </c>
      <c r="H64" s="6">
        <f>SUM((1.1*F64)-1.1)</f>
        <v>0.77</v>
      </c>
      <c r="J64" s="6">
        <v>-1.1000000000000001</v>
      </c>
    </row>
    <row r="65" spans="1:10" x14ac:dyDescent="0.25">
      <c r="A65" t="s">
        <v>188</v>
      </c>
      <c r="B65" t="s">
        <v>286</v>
      </c>
      <c r="C65" s="1">
        <v>44625.625</v>
      </c>
      <c r="D65" t="s">
        <v>318</v>
      </c>
      <c r="E65" t="s">
        <v>779</v>
      </c>
      <c r="F65">
        <v>2.02</v>
      </c>
      <c r="G65" t="s">
        <v>460</v>
      </c>
      <c r="H65" s="6">
        <v>-1.1000000000000001</v>
      </c>
      <c r="I65">
        <v>1.94</v>
      </c>
      <c r="J65" s="6">
        <f>SUM((1.1*I65)-1.1)</f>
        <v>1.0339999999999998</v>
      </c>
    </row>
    <row r="66" spans="1:10" x14ac:dyDescent="0.25">
      <c r="A66" t="s">
        <v>188</v>
      </c>
      <c r="B66" t="s">
        <v>115</v>
      </c>
      <c r="C66" s="1">
        <v>44625.625</v>
      </c>
      <c r="D66" t="s">
        <v>807</v>
      </c>
      <c r="E66" t="s">
        <v>637</v>
      </c>
      <c r="F66">
        <v>1.84</v>
      </c>
      <c r="G66" t="s">
        <v>460</v>
      </c>
      <c r="H66" s="6">
        <v>-1.1000000000000001</v>
      </c>
      <c r="I66">
        <v>2.04</v>
      </c>
      <c r="J66" s="6">
        <f>SUM((1.1*I66)-1.1)</f>
        <v>1.1440000000000001</v>
      </c>
    </row>
    <row r="67" spans="1:10" x14ac:dyDescent="0.25">
      <c r="A67" t="s">
        <v>188</v>
      </c>
      <c r="B67" t="s">
        <v>115</v>
      </c>
      <c r="C67" s="1">
        <v>44625.625</v>
      </c>
      <c r="D67" t="s">
        <v>802</v>
      </c>
      <c r="E67" t="s">
        <v>304</v>
      </c>
      <c r="F67">
        <v>1.54</v>
      </c>
      <c r="G67" t="s">
        <v>461</v>
      </c>
      <c r="H67" s="6">
        <f>SUM((1.1*F67)-1.1)</f>
        <v>0.59400000000000008</v>
      </c>
      <c r="J67" s="6">
        <v>-1.1000000000000001</v>
      </c>
    </row>
    <row r="68" spans="1:10" x14ac:dyDescent="0.25">
      <c r="A68" t="s">
        <v>188</v>
      </c>
      <c r="B68" t="s">
        <v>115</v>
      </c>
      <c r="C68" s="1">
        <v>44625.625</v>
      </c>
      <c r="D68" t="s">
        <v>648</v>
      </c>
      <c r="E68" t="s">
        <v>801</v>
      </c>
      <c r="F68">
        <v>1.94</v>
      </c>
      <c r="G68" t="s">
        <v>461</v>
      </c>
      <c r="H68" s="6">
        <f>SUM((1.1*F68)-1.1)</f>
        <v>1.0339999999999998</v>
      </c>
      <c r="J68" s="6">
        <v>-1.1000000000000001</v>
      </c>
    </row>
    <row r="69" spans="1:10" x14ac:dyDescent="0.25">
      <c r="A69" t="s">
        <v>188</v>
      </c>
      <c r="B69" t="s">
        <v>115</v>
      </c>
      <c r="C69" s="1">
        <v>44625.625</v>
      </c>
      <c r="D69" t="s">
        <v>350</v>
      </c>
      <c r="E69" t="s">
        <v>785</v>
      </c>
      <c r="F69">
        <v>1.7</v>
      </c>
      <c r="G69" t="s">
        <v>461</v>
      </c>
      <c r="H69" s="6">
        <f>SUM((1.1*F69)-1.1)</f>
        <v>0.77</v>
      </c>
      <c r="J69" s="6">
        <v>-1.1000000000000001</v>
      </c>
    </row>
    <row r="70" spans="1:10" x14ac:dyDescent="0.25">
      <c r="A70" t="s">
        <v>188</v>
      </c>
      <c r="B70" t="s">
        <v>115</v>
      </c>
      <c r="C70" s="1">
        <v>44625.625</v>
      </c>
      <c r="D70" t="s">
        <v>279</v>
      </c>
      <c r="E70" t="s">
        <v>277</v>
      </c>
      <c r="F70">
        <v>1.62</v>
      </c>
      <c r="G70" t="s">
        <v>461</v>
      </c>
      <c r="H70" s="6">
        <f>SUM((1.1*F70)-1.1)</f>
        <v>0.68200000000000016</v>
      </c>
      <c r="J70" s="6">
        <v>-1.1000000000000001</v>
      </c>
    </row>
    <row r="71" spans="1:10" x14ac:dyDescent="0.25">
      <c r="A71" t="s">
        <v>188</v>
      </c>
      <c r="B71" t="s">
        <v>115</v>
      </c>
      <c r="C71" s="1">
        <v>44625.625</v>
      </c>
      <c r="D71" t="s">
        <v>334</v>
      </c>
      <c r="E71" t="s">
        <v>278</v>
      </c>
      <c r="F71">
        <v>1.67</v>
      </c>
      <c r="G71" t="s">
        <v>460</v>
      </c>
      <c r="H71" s="6">
        <v>-1.1000000000000001</v>
      </c>
      <c r="I71">
        <v>2.5099999999999998</v>
      </c>
      <c r="J71" s="6">
        <f>SUM((1.1*I71)-1.1)</f>
        <v>1.661</v>
      </c>
    </row>
    <row r="72" spans="1:10" x14ac:dyDescent="0.25">
      <c r="A72" t="s">
        <v>188</v>
      </c>
      <c r="B72" t="s">
        <v>272</v>
      </c>
      <c r="C72" s="1">
        <v>44625.625</v>
      </c>
      <c r="D72" t="s">
        <v>364</v>
      </c>
      <c r="E72" t="s">
        <v>791</v>
      </c>
      <c r="F72">
        <v>1.95</v>
      </c>
      <c r="G72" t="s">
        <v>461</v>
      </c>
      <c r="H72" s="6">
        <f>SUM((1.1*F72)-1.1)</f>
        <v>1.0449999999999999</v>
      </c>
      <c r="J72" s="6">
        <v>-1.1000000000000001</v>
      </c>
    </row>
    <row r="73" spans="1:10" x14ac:dyDescent="0.25">
      <c r="A73" t="s">
        <v>188</v>
      </c>
      <c r="B73" t="s">
        <v>272</v>
      </c>
      <c r="C73" s="1">
        <v>44625.625</v>
      </c>
      <c r="D73" t="s">
        <v>800</v>
      </c>
      <c r="E73" t="s">
        <v>363</v>
      </c>
      <c r="F73">
        <v>2.02</v>
      </c>
      <c r="G73" t="s">
        <v>460</v>
      </c>
      <c r="H73" s="6">
        <v>-1.1000000000000001</v>
      </c>
      <c r="I73">
        <v>1.84</v>
      </c>
      <c r="J73" s="6">
        <f>SUM((1.1*I73)-1.1)</f>
        <v>0.92400000000000038</v>
      </c>
    </row>
    <row r="74" spans="1:10" x14ac:dyDescent="0.25">
      <c r="A74" t="s">
        <v>188</v>
      </c>
      <c r="B74" t="s">
        <v>272</v>
      </c>
      <c r="C74" s="1">
        <v>44625.625</v>
      </c>
      <c r="D74" t="s">
        <v>360</v>
      </c>
      <c r="E74" t="s">
        <v>786</v>
      </c>
      <c r="F74">
        <v>1.78</v>
      </c>
      <c r="G74" t="s">
        <v>460</v>
      </c>
      <c r="H74" s="6">
        <v>-1.1000000000000001</v>
      </c>
      <c r="I74">
        <v>2.1</v>
      </c>
      <c r="J74" s="6">
        <f>SUM((1.1*I74)-1.1)</f>
        <v>1.2100000000000004</v>
      </c>
    </row>
    <row r="75" spans="1:10" x14ac:dyDescent="0.25">
      <c r="A75" t="s">
        <v>188</v>
      </c>
      <c r="B75" t="s">
        <v>281</v>
      </c>
      <c r="C75" s="1">
        <v>44625.625</v>
      </c>
      <c r="D75" t="s">
        <v>812</v>
      </c>
      <c r="E75" t="s">
        <v>323</v>
      </c>
      <c r="F75">
        <v>2.52</v>
      </c>
      <c r="G75" t="s">
        <v>461</v>
      </c>
      <c r="H75" s="6">
        <f>SUM((1.1*F75)-1.1)</f>
        <v>1.6720000000000002</v>
      </c>
      <c r="J75" s="6">
        <v>-1.1000000000000001</v>
      </c>
    </row>
    <row r="76" spans="1:10" x14ac:dyDescent="0.25">
      <c r="A76" t="s">
        <v>188</v>
      </c>
      <c r="B76" t="s">
        <v>281</v>
      </c>
      <c r="C76" s="1">
        <v>44625.625</v>
      </c>
      <c r="D76" t="s">
        <v>809</v>
      </c>
      <c r="E76" t="s">
        <v>294</v>
      </c>
      <c r="F76">
        <v>2.14</v>
      </c>
      <c r="G76" t="s">
        <v>460</v>
      </c>
      <c r="H76" s="6">
        <v>-1.1000000000000001</v>
      </c>
      <c r="I76">
        <v>1.76</v>
      </c>
      <c r="J76" s="6">
        <f>SUM((1.1*I76)-1.1)</f>
        <v>0.83600000000000008</v>
      </c>
    </row>
    <row r="77" spans="1:10" x14ac:dyDescent="0.25">
      <c r="A77" t="s">
        <v>188</v>
      </c>
      <c r="B77" t="s">
        <v>281</v>
      </c>
      <c r="C77" s="1">
        <v>44625.625</v>
      </c>
      <c r="D77" t="s">
        <v>803</v>
      </c>
      <c r="E77" t="s">
        <v>804</v>
      </c>
      <c r="F77">
        <v>1.87</v>
      </c>
      <c r="G77" t="s">
        <v>461</v>
      </c>
      <c r="H77" s="6">
        <f>SUM((1.1*F77)-1.1)</f>
        <v>0.95700000000000029</v>
      </c>
      <c r="J77" s="6">
        <v>-1.1000000000000001</v>
      </c>
    </row>
    <row r="78" spans="1:10" x14ac:dyDescent="0.25">
      <c r="A78" t="s">
        <v>188</v>
      </c>
      <c r="B78" t="s">
        <v>281</v>
      </c>
      <c r="C78" s="1">
        <v>44625.625</v>
      </c>
      <c r="D78" t="s">
        <v>799</v>
      </c>
      <c r="E78" t="s">
        <v>313</v>
      </c>
      <c r="F78">
        <v>1.98</v>
      </c>
      <c r="G78" t="s">
        <v>460</v>
      </c>
      <c r="H78" s="6">
        <v>-1.1000000000000001</v>
      </c>
      <c r="I78">
        <v>1.92</v>
      </c>
      <c r="J78" s="6">
        <f>SUM((1.1*I78)-1.1)</f>
        <v>1.012</v>
      </c>
    </row>
    <row r="79" spans="1:10" x14ac:dyDescent="0.25">
      <c r="A79" t="s">
        <v>188</v>
      </c>
      <c r="B79" t="s">
        <v>281</v>
      </c>
      <c r="C79" s="1">
        <v>44625.625</v>
      </c>
      <c r="D79" t="s">
        <v>282</v>
      </c>
      <c r="E79" t="s">
        <v>784</v>
      </c>
      <c r="F79">
        <v>2.38</v>
      </c>
      <c r="G79" t="s">
        <v>461</v>
      </c>
      <c r="H79" s="6">
        <f>SUM((1.1*F79)-1.1)</f>
        <v>1.5179999999999998</v>
      </c>
      <c r="J79" s="6">
        <v>-1.1000000000000001</v>
      </c>
    </row>
    <row r="80" spans="1:10" x14ac:dyDescent="0.25">
      <c r="A80" t="s">
        <v>188</v>
      </c>
      <c r="B80" t="s">
        <v>281</v>
      </c>
      <c r="C80" s="1">
        <v>44625.625</v>
      </c>
      <c r="D80" t="s">
        <v>778</v>
      </c>
      <c r="E80" t="s">
        <v>283</v>
      </c>
      <c r="F80">
        <v>2.14</v>
      </c>
      <c r="G80" t="s">
        <v>460</v>
      </c>
      <c r="H80" s="6">
        <v>-1.1000000000000001</v>
      </c>
      <c r="I80">
        <v>1.78</v>
      </c>
      <c r="J80" s="6">
        <f>SUM((1.1*I80)-1.1)</f>
        <v>0.8580000000000001</v>
      </c>
    </row>
    <row r="81" spans="1:10" x14ac:dyDescent="0.25">
      <c r="A81" t="s">
        <v>188</v>
      </c>
      <c r="B81" t="s">
        <v>297</v>
      </c>
      <c r="C81" s="1">
        <v>44625.625</v>
      </c>
      <c r="D81" t="s">
        <v>299</v>
      </c>
      <c r="E81" t="s">
        <v>789</v>
      </c>
      <c r="F81">
        <v>1.94</v>
      </c>
      <c r="G81" t="s">
        <v>461</v>
      </c>
      <c r="H81" s="6">
        <f>SUM((1.1*F81)-1.1)</f>
        <v>1.0339999999999998</v>
      </c>
      <c r="J81" s="6">
        <v>-1.1000000000000001</v>
      </c>
    </row>
    <row r="82" spans="1:10" x14ac:dyDescent="0.25">
      <c r="A82" t="s">
        <v>188</v>
      </c>
      <c r="B82" t="s">
        <v>297</v>
      </c>
      <c r="C82" s="1">
        <v>44625.625</v>
      </c>
      <c r="D82" t="s">
        <v>321</v>
      </c>
      <c r="E82" t="s">
        <v>310</v>
      </c>
      <c r="F82">
        <v>1.91</v>
      </c>
      <c r="G82" t="s">
        <v>460</v>
      </c>
      <c r="H82" s="6">
        <v>-1.1000000000000001</v>
      </c>
      <c r="I82">
        <v>1.96</v>
      </c>
      <c r="J82" s="6">
        <f>SUM((1.1*I82)-1.1)</f>
        <v>1.056</v>
      </c>
    </row>
    <row r="83" spans="1:10" x14ac:dyDescent="0.25">
      <c r="A83" t="s">
        <v>188</v>
      </c>
      <c r="B83" t="s">
        <v>297</v>
      </c>
      <c r="C83" s="1">
        <v>44625.625</v>
      </c>
      <c r="D83" t="s">
        <v>352</v>
      </c>
      <c r="E83" t="s">
        <v>320</v>
      </c>
      <c r="F83">
        <v>2.14</v>
      </c>
      <c r="G83" t="s">
        <v>460</v>
      </c>
      <c r="H83" s="6">
        <v>-1.1000000000000001</v>
      </c>
      <c r="I83">
        <v>1.77</v>
      </c>
      <c r="J83" s="6">
        <f>SUM((1.1*I83)-1.1)</f>
        <v>0.8470000000000002</v>
      </c>
    </row>
    <row r="84" spans="1:10" x14ac:dyDescent="0.25">
      <c r="A84" t="s">
        <v>188</v>
      </c>
      <c r="B84" t="s">
        <v>38</v>
      </c>
      <c r="C84" s="1">
        <v>44625.625</v>
      </c>
      <c r="D84" t="s">
        <v>309</v>
      </c>
      <c r="E84" t="s">
        <v>810</v>
      </c>
      <c r="F84">
        <v>2.06</v>
      </c>
      <c r="G84" t="s">
        <v>460</v>
      </c>
      <c r="H84" s="6">
        <v>-1.1000000000000001</v>
      </c>
      <c r="I84">
        <v>1.75</v>
      </c>
      <c r="J84" s="6">
        <f>SUM((1.1*I84)-1.1)</f>
        <v>0.82500000000000018</v>
      </c>
    </row>
    <row r="85" spans="1:10" x14ac:dyDescent="0.25">
      <c r="A85" t="s">
        <v>188</v>
      </c>
      <c r="B85" t="s">
        <v>38</v>
      </c>
      <c r="C85" s="1">
        <v>44625.625</v>
      </c>
      <c r="D85" t="s">
        <v>339</v>
      </c>
      <c r="E85" t="s">
        <v>308</v>
      </c>
      <c r="F85">
        <v>1.65</v>
      </c>
      <c r="G85" t="s">
        <v>460</v>
      </c>
      <c r="H85" s="6">
        <v>-1.1000000000000001</v>
      </c>
      <c r="I85">
        <v>2.33</v>
      </c>
      <c r="J85" s="6">
        <f>SUM((1.1*I85)-1.1)</f>
        <v>1.4630000000000001</v>
      </c>
    </row>
    <row r="86" spans="1:10" x14ac:dyDescent="0.25">
      <c r="A86" t="s">
        <v>188</v>
      </c>
      <c r="B86" t="s">
        <v>38</v>
      </c>
      <c r="C86" s="1">
        <v>44625.625</v>
      </c>
      <c r="D86" t="s">
        <v>805</v>
      </c>
      <c r="E86" t="s">
        <v>806</v>
      </c>
      <c r="F86">
        <v>1.53</v>
      </c>
      <c r="G86" t="s">
        <v>461</v>
      </c>
      <c r="H86" s="6">
        <f>SUM((1.1*F86)-1.1)</f>
        <v>0.58300000000000018</v>
      </c>
      <c r="J86" s="6">
        <v>-1.1000000000000001</v>
      </c>
    </row>
    <row r="87" spans="1:10" x14ac:dyDescent="0.25">
      <c r="A87" t="s">
        <v>188</v>
      </c>
      <c r="B87" t="s">
        <v>38</v>
      </c>
      <c r="C87" s="1">
        <v>44625.625</v>
      </c>
      <c r="D87" t="s">
        <v>641</v>
      </c>
      <c r="E87" t="s">
        <v>788</v>
      </c>
      <c r="F87">
        <v>1.79</v>
      </c>
      <c r="G87" t="s">
        <v>460</v>
      </c>
      <c r="H87" s="6">
        <v>-1.1000000000000001</v>
      </c>
      <c r="I87">
        <v>2.12</v>
      </c>
      <c r="J87" s="6">
        <f>SUM((1.1*I87)-1.1)</f>
        <v>1.2320000000000002</v>
      </c>
    </row>
    <row r="88" spans="1:10" x14ac:dyDescent="0.25">
      <c r="A88" t="s">
        <v>188</v>
      </c>
      <c r="B88" t="s">
        <v>38</v>
      </c>
      <c r="C88" s="1">
        <v>44625.729166666664</v>
      </c>
      <c r="D88" t="s">
        <v>841</v>
      </c>
      <c r="E88" t="s">
        <v>842</v>
      </c>
      <c r="F88">
        <v>2.88</v>
      </c>
      <c r="G88" t="s">
        <v>461</v>
      </c>
      <c r="H88" s="6">
        <f t="shared" ref="H88:H93" si="1">SUM((1.1*F88)-1.1)</f>
        <v>2.0680000000000001</v>
      </c>
      <c r="J88" s="6">
        <v>-1.1000000000000001</v>
      </c>
    </row>
    <row r="89" spans="1:10" x14ac:dyDescent="0.25">
      <c r="A89" t="s">
        <v>188</v>
      </c>
      <c r="B89" t="s">
        <v>269</v>
      </c>
      <c r="C89" s="1">
        <v>44628.822916666664</v>
      </c>
      <c r="D89" t="s">
        <v>275</v>
      </c>
      <c r="E89" t="s">
        <v>357</v>
      </c>
      <c r="F89">
        <v>2.58</v>
      </c>
      <c r="G89" t="s">
        <v>461</v>
      </c>
      <c r="H89" s="6">
        <f t="shared" si="1"/>
        <v>1.7380000000000004</v>
      </c>
      <c r="J89" s="6">
        <v>-1.1000000000000001</v>
      </c>
    </row>
    <row r="90" spans="1:10" x14ac:dyDescent="0.25">
      <c r="A90" t="s">
        <v>188</v>
      </c>
      <c r="B90" t="s">
        <v>269</v>
      </c>
      <c r="C90" s="1">
        <v>44628.822916666664</v>
      </c>
      <c r="D90" t="s">
        <v>1008</v>
      </c>
      <c r="E90" t="s">
        <v>284</v>
      </c>
      <c r="F90">
        <v>1.52</v>
      </c>
      <c r="G90" t="s">
        <v>461</v>
      </c>
      <c r="H90" s="6">
        <f t="shared" si="1"/>
        <v>0.57200000000000006</v>
      </c>
      <c r="J90" s="6">
        <v>-1.1000000000000001</v>
      </c>
    </row>
    <row r="91" spans="1:10" x14ac:dyDescent="0.25">
      <c r="A91" t="s">
        <v>188</v>
      </c>
      <c r="B91" t="s">
        <v>269</v>
      </c>
      <c r="C91" s="1">
        <v>44628.822916666664</v>
      </c>
      <c r="D91" t="s">
        <v>326</v>
      </c>
      <c r="E91" t="s">
        <v>330</v>
      </c>
      <c r="F91">
        <v>1.84</v>
      </c>
      <c r="G91" t="s">
        <v>461</v>
      </c>
      <c r="H91" s="6">
        <f t="shared" si="1"/>
        <v>0.92400000000000038</v>
      </c>
      <c r="J91" s="6">
        <v>-1.1000000000000001</v>
      </c>
    </row>
    <row r="92" spans="1:10" x14ac:dyDescent="0.25">
      <c r="A92" t="s">
        <v>188</v>
      </c>
      <c r="B92" t="s">
        <v>286</v>
      </c>
      <c r="C92" s="1">
        <v>44628.822916666664</v>
      </c>
      <c r="D92" t="s">
        <v>333</v>
      </c>
      <c r="E92" t="s">
        <v>1009</v>
      </c>
      <c r="F92">
        <v>1.76</v>
      </c>
      <c r="G92" t="s">
        <v>461</v>
      </c>
      <c r="H92" s="6">
        <f t="shared" si="1"/>
        <v>0.83600000000000008</v>
      </c>
      <c r="J92" s="6">
        <v>-1.1000000000000001</v>
      </c>
    </row>
    <row r="93" spans="1:10" x14ac:dyDescent="0.25">
      <c r="A93" t="s">
        <v>188</v>
      </c>
      <c r="B93" t="s">
        <v>286</v>
      </c>
      <c r="C93" s="1">
        <v>44628.822916666664</v>
      </c>
      <c r="D93" t="s">
        <v>811</v>
      </c>
      <c r="E93" t="s">
        <v>790</v>
      </c>
      <c r="F93">
        <v>2.02</v>
      </c>
      <c r="G93" t="s">
        <v>461</v>
      </c>
      <c r="H93" s="6">
        <f t="shared" si="1"/>
        <v>1.1220000000000003</v>
      </c>
      <c r="J93" s="6">
        <v>-1.1000000000000001</v>
      </c>
    </row>
    <row r="94" spans="1:10" x14ac:dyDescent="0.25">
      <c r="A94" t="s">
        <v>188</v>
      </c>
      <c r="B94" t="s">
        <v>286</v>
      </c>
      <c r="C94" s="1">
        <v>44628.822916666664</v>
      </c>
      <c r="D94" t="s">
        <v>302</v>
      </c>
      <c r="E94" t="s">
        <v>314</v>
      </c>
      <c r="F94">
        <v>1.85</v>
      </c>
      <c r="G94" t="s">
        <v>460</v>
      </c>
      <c r="H94" s="6">
        <v>-1.1000000000000001</v>
      </c>
      <c r="I94">
        <v>2.09</v>
      </c>
      <c r="J94" s="6">
        <f>SUM((1.1*I94)-1.1)</f>
        <v>1.1989999999999998</v>
      </c>
    </row>
    <row r="95" spans="1:10" x14ac:dyDescent="0.25">
      <c r="A95" t="s">
        <v>188</v>
      </c>
      <c r="B95" t="s">
        <v>286</v>
      </c>
      <c r="C95" s="1">
        <v>44628.822916666664</v>
      </c>
      <c r="D95" t="s">
        <v>315</v>
      </c>
      <c r="E95" t="s">
        <v>318</v>
      </c>
      <c r="F95">
        <v>2.1800000000000002</v>
      </c>
      <c r="G95" t="s">
        <v>460</v>
      </c>
      <c r="H95" s="6">
        <v>-1.1000000000000001</v>
      </c>
      <c r="I95">
        <v>1.81</v>
      </c>
      <c r="J95" s="6">
        <f>SUM((1.1*I95)-1.1)</f>
        <v>0.89100000000000024</v>
      </c>
    </row>
    <row r="96" spans="1:10" x14ac:dyDescent="0.25">
      <c r="A96" t="s">
        <v>188</v>
      </c>
      <c r="B96" t="s">
        <v>115</v>
      </c>
      <c r="C96" s="1">
        <v>44628.822916666664</v>
      </c>
      <c r="D96" t="s">
        <v>648</v>
      </c>
      <c r="E96" t="s">
        <v>1010</v>
      </c>
      <c r="F96">
        <v>1.9</v>
      </c>
      <c r="G96" t="s">
        <v>460</v>
      </c>
      <c r="H96" s="6">
        <v>-1.1000000000000001</v>
      </c>
      <c r="I96">
        <v>1.98</v>
      </c>
      <c r="J96" s="6">
        <f>SUM((1.1*I96)-1.1)</f>
        <v>1.0779999999999998</v>
      </c>
    </row>
    <row r="97" spans="1:10" x14ac:dyDescent="0.25">
      <c r="A97" t="s">
        <v>188</v>
      </c>
      <c r="B97" t="s">
        <v>272</v>
      </c>
      <c r="C97" s="1">
        <v>44628.822916666664</v>
      </c>
      <c r="D97" t="s">
        <v>649</v>
      </c>
      <c r="E97" t="s">
        <v>786</v>
      </c>
      <c r="F97">
        <v>2.1</v>
      </c>
      <c r="G97" t="s">
        <v>461</v>
      </c>
      <c r="H97" s="6">
        <f>SUM((1.1*F97)-1.1)</f>
        <v>1.2100000000000004</v>
      </c>
      <c r="J97" s="6">
        <v>-1.1000000000000001</v>
      </c>
    </row>
    <row r="98" spans="1:10" x14ac:dyDescent="0.25">
      <c r="A98" t="s">
        <v>188</v>
      </c>
      <c r="B98" t="s">
        <v>272</v>
      </c>
      <c r="C98" s="1">
        <v>44628.822916666664</v>
      </c>
      <c r="D98" t="s">
        <v>347</v>
      </c>
      <c r="E98" t="s">
        <v>364</v>
      </c>
      <c r="F98">
        <v>1.69</v>
      </c>
      <c r="G98" t="s">
        <v>461</v>
      </c>
      <c r="H98" s="6">
        <f>SUM((1.1*F98)-1.1)</f>
        <v>0.7589999999999999</v>
      </c>
      <c r="J98" s="6">
        <v>-1.1000000000000001</v>
      </c>
    </row>
    <row r="99" spans="1:10" x14ac:dyDescent="0.25">
      <c r="A99" t="s">
        <v>188</v>
      </c>
      <c r="B99" t="s">
        <v>272</v>
      </c>
      <c r="C99" s="1">
        <v>44628.822916666664</v>
      </c>
      <c r="D99" t="s">
        <v>340</v>
      </c>
      <c r="E99" t="s">
        <v>325</v>
      </c>
      <c r="F99">
        <v>2.04</v>
      </c>
      <c r="G99" t="s">
        <v>460</v>
      </c>
      <c r="H99" s="6">
        <v>-1.1000000000000001</v>
      </c>
      <c r="I99">
        <v>1.79</v>
      </c>
      <c r="J99" s="6">
        <f>SUM((1.1*I99)-1.1)</f>
        <v>0.86900000000000022</v>
      </c>
    </row>
    <row r="100" spans="1:10" x14ac:dyDescent="0.25">
      <c r="A100" t="s">
        <v>188</v>
      </c>
      <c r="B100" t="s">
        <v>281</v>
      </c>
      <c r="C100" s="1">
        <v>44628.822916666664</v>
      </c>
      <c r="D100" t="s">
        <v>1011</v>
      </c>
      <c r="E100" t="s">
        <v>322</v>
      </c>
      <c r="F100">
        <v>1.73</v>
      </c>
      <c r="G100" t="s">
        <v>460</v>
      </c>
      <c r="H100" s="6">
        <v>-1.1000000000000001</v>
      </c>
      <c r="I100">
        <v>2.16</v>
      </c>
      <c r="J100" s="6">
        <f>SUM((1.1*I100)-1.1)</f>
        <v>1.2760000000000002</v>
      </c>
    </row>
    <row r="101" spans="1:10" x14ac:dyDescent="0.25">
      <c r="A101" t="s">
        <v>188</v>
      </c>
      <c r="B101" t="s">
        <v>281</v>
      </c>
      <c r="C101" s="1">
        <v>44628.822916666664</v>
      </c>
      <c r="D101" t="s">
        <v>804</v>
      </c>
      <c r="E101" t="s">
        <v>282</v>
      </c>
      <c r="F101">
        <v>1.81</v>
      </c>
      <c r="G101" t="s">
        <v>460</v>
      </c>
      <c r="H101" s="6">
        <v>-1.1000000000000001</v>
      </c>
      <c r="I101">
        <v>2.0699999999999998</v>
      </c>
      <c r="J101" s="6">
        <f>SUM((1.1*I101)-1.1)</f>
        <v>1.177</v>
      </c>
    </row>
    <row r="102" spans="1:10" x14ac:dyDescent="0.25">
      <c r="A102" t="s">
        <v>188</v>
      </c>
      <c r="B102" t="s">
        <v>297</v>
      </c>
      <c r="C102" s="1">
        <v>44628.822916666664</v>
      </c>
      <c r="D102" t="s">
        <v>355</v>
      </c>
      <c r="E102" t="s">
        <v>321</v>
      </c>
      <c r="F102">
        <v>2.2200000000000002</v>
      </c>
      <c r="G102" t="s">
        <v>461</v>
      </c>
      <c r="H102" s="6">
        <f>SUM((1.1*F102)-1.1)</f>
        <v>1.3420000000000005</v>
      </c>
      <c r="J102" s="6">
        <v>-1.1000000000000001</v>
      </c>
    </row>
    <row r="103" spans="1:10" x14ac:dyDescent="0.25">
      <c r="A103" t="s">
        <v>188</v>
      </c>
      <c r="B103" t="s">
        <v>38</v>
      </c>
      <c r="C103" s="1">
        <v>44630.8125</v>
      </c>
      <c r="D103" t="s">
        <v>805</v>
      </c>
      <c r="E103" t="s">
        <v>329</v>
      </c>
      <c r="F103">
        <v>1.67</v>
      </c>
      <c r="G103" t="s">
        <v>460</v>
      </c>
      <c r="H103" s="6">
        <v>-1.1000000000000001</v>
      </c>
      <c r="I103">
        <v>2.21</v>
      </c>
      <c r="J103" s="6">
        <f>SUM((1.1*I103)-1.1)</f>
        <v>1.331</v>
      </c>
    </row>
    <row r="104" spans="1:10" x14ac:dyDescent="0.25">
      <c r="A104" t="s">
        <v>188</v>
      </c>
      <c r="B104" t="s">
        <v>38</v>
      </c>
      <c r="C104" s="1">
        <v>44633.583333333336</v>
      </c>
      <c r="D104" t="s">
        <v>788</v>
      </c>
      <c r="E104" t="s">
        <v>339</v>
      </c>
      <c r="F104">
        <v>2.2799999999999998</v>
      </c>
      <c r="G104" t="s">
        <v>461</v>
      </c>
      <c r="H104" s="6">
        <f>SUM((1.1*F104)-1.1)</f>
        <v>1.4079999999999999</v>
      </c>
      <c r="J104" s="6">
        <v>-1.1000000000000001</v>
      </c>
    </row>
    <row r="105" spans="1:10" x14ac:dyDescent="0.25">
      <c r="A105" t="s">
        <v>188</v>
      </c>
      <c r="B105" t="s">
        <v>38</v>
      </c>
      <c r="C105" s="1">
        <v>44633.583333333336</v>
      </c>
      <c r="D105" t="s">
        <v>189</v>
      </c>
      <c r="E105" t="s">
        <v>1108</v>
      </c>
      <c r="F105">
        <v>2.2599999999999998</v>
      </c>
      <c r="G105" t="s">
        <v>460</v>
      </c>
      <c r="H105" s="6">
        <v>-1.1000000000000001</v>
      </c>
      <c r="I105">
        <v>1.66</v>
      </c>
      <c r="J105" s="6">
        <f>SUM((1.1*I105)-1.1)</f>
        <v>0.72599999999999998</v>
      </c>
    </row>
    <row r="106" spans="1:10" x14ac:dyDescent="0.25">
      <c r="A106" t="s">
        <v>188</v>
      </c>
      <c r="B106" t="s">
        <v>38</v>
      </c>
      <c r="C106" s="1">
        <v>44633.6875</v>
      </c>
      <c r="D106" t="s">
        <v>1122</v>
      </c>
      <c r="E106" t="s">
        <v>642</v>
      </c>
      <c r="F106">
        <v>2.44</v>
      </c>
      <c r="G106" t="s">
        <v>461</v>
      </c>
      <c r="H106" s="6">
        <f>SUM((1.1*F106)-1.1)</f>
        <v>1.5840000000000001</v>
      </c>
      <c r="J106" s="6">
        <v>-1.1000000000000001</v>
      </c>
    </row>
    <row r="107" spans="1:10" x14ac:dyDescent="0.25">
      <c r="A107" t="s">
        <v>188</v>
      </c>
      <c r="B107" t="s">
        <v>269</v>
      </c>
      <c r="C107" s="1">
        <v>44635.822916666664</v>
      </c>
      <c r="D107" t="s">
        <v>1144</v>
      </c>
      <c r="E107" t="s">
        <v>271</v>
      </c>
      <c r="F107">
        <v>1.86</v>
      </c>
      <c r="G107" t="s">
        <v>461</v>
      </c>
      <c r="H107" s="6">
        <f>SUM((1.1*F107)-1.1)</f>
        <v>0.94600000000000017</v>
      </c>
      <c r="J107" s="6">
        <v>-1.1000000000000001</v>
      </c>
    </row>
    <row r="108" spans="1:10" x14ac:dyDescent="0.25">
      <c r="A108" t="s">
        <v>188</v>
      </c>
      <c r="B108" t="s">
        <v>269</v>
      </c>
      <c r="C108" s="1">
        <v>44635.822916666664</v>
      </c>
      <c r="D108" t="s">
        <v>1008</v>
      </c>
      <c r="E108" t="s">
        <v>331</v>
      </c>
      <c r="F108">
        <v>1.58</v>
      </c>
      <c r="G108" t="s">
        <v>460</v>
      </c>
      <c r="H108" s="6">
        <v>-1.1000000000000001</v>
      </c>
      <c r="I108">
        <v>2.5499999999999998</v>
      </c>
      <c r="J108" s="6">
        <f>SUM((1.1*I108)-1.1)</f>
        <v>1.7050000000000001</v>
      </c>
    </row>
    <row r="109" spans="1:10" x14ac:dyDescent="0.25">
      <c r="A109" t="s">
        <v>188</v>
      </c>
      <c r="B109" t="s">
        <v>286</v>
      </c>
      <c r="C109" s="1">
        <v>44635.822916666664</v>
      </c>
      <c r="D109" t="s">
        <v>796</v>
      </c>
      <c r="E109" t="s">
        <v>783</v>
      </c>
      <c r="F109">
        <v>1.73</v>
      </c>
      <c r="G109" t="s">
        <v>461</v>
      </c>
      <c r="H109" s="6">
        <f>SUM((1.1*F109)-1.1)</f>
        <v>0.80299999999999994</v>
      </c>
      <c r="J109" s="6">
        <v>-1.1000000000000001</v>
      </c>
    </row>
    <row r="110" spans="1:10" x14ac:dyDescent="0.25">
      <c r="A110" t="s">
        <v>188</v>
      </c>
      <c r="B110" t="s">
        <v>286</v>
      </c>
      <c r="C110" s="1">
        <v>44635.822916666664</v>
      </c>
      <c r="D110" t="s">
        <v>315</v>
      </c>
      <c r="E110" t="s">
        <v>287</v>
      </c>
      <c r="F110">
        <v>1.91</v>
      </c>
      <c r="G110" t="s">
        <v>461</v>
      </c>
      <c r="H110" s="6">
        <f>SUM((1.1*F110)-1.1)</f>
        <v>1.0009999999999999</v>
      </c>
      <c r="J110" s="6">
        <v>-1.1000000000000001</v>
      </c>
    </row>
    <row r="111" spans="1:10" x14ac:dyDescent="0.25">
      <c r="A111" t="s">
        <v>188</v>
      </c>
      <c r="B111" t="s">
        <v>286</v>
      </c>
      <c r="C111" s="1">
        <v>44635.822916666664</v>
      </c>
      <c r="D111" t="s">
        <v>1138</v>
      </c>
      <c r="E111" t="s">
        <v>1009</v>
      </c>
      <c r="F111">
        <v>2.12</v>
      </c>
      <c r="G111" t="s">
        <v>460</v>
      </c>
      <c r="H111" s="6">
        <v>-1.1000000000000001</v>
      </c>
      <c r="I111">
        <v>1.79</v>
      </c>
      <c r="J111" s="6">
        <f>SUM((1.1*I111)-1.1)</f>
        <v>0.86900000000000022</v>
      </c>
    </row>
    <row r="112" spans="1:10" x14ac:dyDescent="0.25">
      <c r="A112" t="s">
        <v>188</v>
      </c>
      <c r="B112" t="s">
        <v>286</v>
      </c>
      <c r="C112" s="1">
        <v>44635.822916666664</v>
      </c>
      <c r="D112" t="s">
        <v>814</v>
      </c>
      <c r="E112" t="s">
        <v>332</v>
      </c>
      <c r="F112">
        <v>1.58</v>
      </c>
      <c r="G112" t="s">
        <v>460</v>
      </c>
      <c r="H112" s="6">
        <v>-1.1000000000000001</v>
      </c>
      <c r="I112">
        <v>2.44</v>
      </c>
      <c r="J112" s="6">
        <f>SUM((1.1*I112)-1.1)</f>
        <v>1.5840000000000001</v>
      </c>
    </row>
    <row r="113" spans="1:10" x14ac:dyDescent="0.25">
      <c r="A113" t="s">
        <v>188</v>
      </c>
      <c r="B113" t="s">
        <v>115</v>
      </c>
      <c r="C113" s="1">
        <v>44635.822916666664</v>
      </c>
      <c r="D113" t="s">
        <v>785</v>
      </c>
      <c r="E113" t="s">
        <v>334</v>
      </c>
      <c r="F113">
        <v>1.75</v>
      </c>
      <c r="G113" t="s">
        <v>461</v>
      </c>
      <c r="H113" s="6">
        <f>SUM((1.1*F113)-1.1)</f>
        <v>0.82500000000000018</v>
      </c>
      <c r="J113" s="6">
        <v>-1.1000000000000001</v>
      </c>
    </row>
    <row r="114" spans="1:10" x14ac:dyDescent="0.25">
      <c r="A114" t="s">
        <v>188</v>
      </c>
      <c r="B114" t="s">
        <v>115</v>
      </c>
      <c r="C114" s="1">
        <v>44635.822916666664</v>
      </c>
      <c r="D114" t="s">
        <v>305</v>
      </c>
      <c r="E114" t="s">
        <v>1141</v>
      </c>
      <c r="F114">
        <v>1.67</v>
      </c>
      <c r="G114" t="s">
        <v>461</v>
      </c>
      <c r="H114" s="6">
        <f>SUM((1.1*F114)-1.1)</f>
        <v>0.73699999999999988</v>
      </c>
      <c r="J114" s="6">
        <v>-1.1000000000000001</v>
      </c>
    </row>
    <row r="115" spans="1:10" x14ac:dyDescent="0.25">
      <c r="A115" t="s">
        <v>188</v>
      </c>
      <c r="B115" t="s">
        <v>115</v>
      </c>
      <c r="C115" s="1">
        <v>44635.822916666664</v>
      </c>
      <c r="D115" t="s">
        <v>637</v>
      </c>
      <c r="E115" t="s">
        <v>350</v>
      </c>
      <c r="F115">
        <v>1.71</v>
      </c>
      <c r="G115" t="s">
        <v>461</v>
      </c>
      <c r="H115" s="6">
        <f>SUM((1.1*F115)-1.1)</f>
        <v>0.78099999999999992</v>
      </c>
      <c r="J115" s="6">
        <v>-1.1000000000000001</v>
      </c>
    </row>
    <row r="116" spans="1:10" x14ac:dyDescent="0.25">
      <c r="A116" t="s">
        <v>188</v>
      </c>
      <c r="B116" t="s">
        <v>115</v>
      </c>
      <c r="C116" s="1">
        <v>44635.822916666664</v>
      </c>
      <c r="D116" t="s">
        <v>349</v>
      </c>
      <c r="E116" t="s">
        <v>807</v>
      </c>
      <c r="F116">
        <v>1.89</v>
      </c>
      <c r="G116" t="s">
        <v>460</v>
      </c>
      <c r="H116" s="6">
        <v>-1.1000000000000001</v>
      </c>
      <c r="I116">
        <v>1.93</v>
      </c>
      <c r="J116" s="6">
        <f>SUM((1.1*I116)-1.1)</f>
        <v>1.0230000000000001</v>
      </c>
    </row>
    <row r="117" spans="1:10" x14ac:dyDescent="0.25">
      <c r="A117" t="s">
        <v>188</v>
      </c>
      <c r="B117" t="s">
        <v>115</v>
      </c>
      <c r="C117" s="1">
        <v>44635.822916666664</v>
      </c>
      <c r="D117" t="s">
        <v>304</v>
      </c>
      <c r="E117" t="s">
        <v>280</v>
      </c>
      <c r="F117">
        <v>1.72</v>
      </c>
      <c r="G117" t="s">
        <v>460</v>
      </c>
      <c r="H117" s="6">
        <v>-1.1000000000000001</v>
      </c>
      <c r="I117">
        <v>2.06</v>
      </c>
      <c r="J117" s="6">
        <f>SUM((1.1*I117)-1.1)</f>
        <v>1.1660000000000004</v>
      </c>
    </row>
    <row r="118" spans="1:10" x14ac:dyDescent="0.25">
      <c r="A118" t="s">
        <v>188</v>
      </c>
      <c r="B118" t="s">
        <v>115</v>
      </c>
      <c r="C118" s="1">
        <v>44635.822916666664</v>
      </c>
      <c r="D118" t="s">
        <v>1137</v>
      </c>
      <c r="E118" t="s">
        <v>648</v>
      </c>
      <c r="F118">
        <v>2.04</v>
      </c>
      <c r="G118" t="s">
        <v>460</v>
      </c>
      <c r="H118" s="6">
        <v>-1.1000000000000001</v>
      </c>
      <c r="I118">
        <v>1.78</v>
      </c>
      <c r="J118" s="6">
        <f>SUM((1.1*I118)-1.1)</f>
        <v>0.8580000000000001</v>
      </c>
    </row>
    <row r="119" spans="1:10" x14ac:dyDescent="0.25">
      <c r="A119" t="s">
        <v>188</v>
      </c>
      <c r="B119" t="s">
        <v>115</v>
      </c>
      <c r="C119" s="1">
        <v>44635.822916666664</v>
      </c>
      <c r="D119" t="s">
        <v>335</v>
      </c>
      <c r="E119" t="s">
        <v>1136</v>
      </c>
      <c r="F119">
        <v>1.76</v>
      </c>
      <c r="G119" t="s">
        <v>460</v>
      </c>
      <c r="H119" s="6">
        <v>-1.1000000000000001</v>
      </c>
      <c r="I119">
        <v>2.33</v>
      </c>
      <c r="J119" s="6">
        <f>SUM((1.1*I119)-1.1)</f>
        <v>1.4630000000000001</v>
      </c>
    </row>
    <row r="120" spans="1:10" x14ac:dyDescent="0.25">
      <c r="A120" t="s">
        <v>188</v>
      </c>
      <c r="B120" t="s">
        <v>272</v>
      </c>
      <c r="C120" s="1">
        <v>44635.822916666664</v>
      </c>
      <c r="D120" t="s">
        <v>1139</v>
      </c>
      <c r="E120" t="s">
        <v>1140</v>
      </c>
      <c r="F120">
        <v>1.84</v>
      </c>
      <c r="G120" t="s">
        <v>461</v>
      </c>
      <c r="H120" s="6">
        <f>SUM((1.1*F120)-1.1)</f>
        <v>0.92400000000000038</v>
      </c>
      <c r="J120" s="6">
        <v>-1.1000000000000001</v>
      </c>
    </row>
    <row r="121" spans="1:10" x14ac:dyDescent="0.25">
      <c r="A121" t="s">
        <v>188</v>
      </c>
      <c r="B121" t="s">
        <v>272</v>
      </c>
      <c r="C121" s="1">
        <v>44635.822916666664</v>
      </c>
      <c r="D121" t="s">
        <v>347</v>
      </c>
      <c r="E121" t="s">
        <v>341</v>
      </c>
      <c r="F121">
        <v>1.68</v>
      </c>
      <c r="G121" t="s">
        <v>460</v>
      </c>
      <c r="H121" s="6">
        <v>-1.1000000000000001</v>
      </c>
      <c r="I121">
        <v>2.2599999999999998</v>
      </c>
      <c r="J121" s="6">
        <f>SUM((1.1*I121)-1.1)</f>
        <v>1.3859999999999997</v>
      </c>
    </row>
    <row r="122" spans="1:10" x14ac:dyDescent="0.25">
      <c r="A122" t="s">
        <v>188</v>
      </c>
      <c r="B122" t="s">
        <v>272</v>
      </c>
      <c r="C122" s="1">
        <v>44635.822916666664</v>
      </c>
      <c r="D122" t="s">
        <v>324</v>
      </c>
      <c r="E122" t="s">
        <v>655</v>
      </c>
      <c r="F122">
        <v>1.8</v>
      </c>
      <c r="G122" t="s">
        <v>460</v>
      </c>
      <c r="H122" s="6">
        <v>-1.1000000000000001</v>
      </c>
      <c r="I122">
        <v>2.0299999999999998</v>
      </c>
      <c r="J122" s="6">
        <f>SUM((1.1*I122)-1.1)</f>
        <v>1.133</v>
      </c>
    </row>
    <row r="123" spans="1:10" x14ac:dyDescent="0.25">
      <c r="A123" t="s">
        <v>188</v>
      </c>
      <c r="B123" t="s">
        <v>281</v>
      </c>
      <c r="C123" s="1">
        <v>44635.822916666664</v>
      </c>
      <c r="D123" t="s">
        <v>1142</v>
      </c>
      <c r="E123" t="s">
        <v>1143</v>
      </c>
      <c r="F123">
        <v>1.84</v>
      </c>
      <c r="G123" t="s">
        <v>461</v>
      </c>
      <c r="H123" s="6">
        <f>SUM((1.1*F123)-1.1)</f>
        <v>0.92400000000000038</v>
      </c>
      <c r="J123" s="6">
        <v>-1.1000000000000001</v>
      </c>
    </row>
    <row r="124" spans="1:10" x14ac:dyDescent="0.25">
      <c r="A124" t="s">
        <v>188</v>
      </c>
      <c r="B124" t="s">
        <v>281</v>
      </c>
      <c r="C124" s="1">
        <v>44635.822916666664</v>
      </c>
      <c r="D124" t="s">
        <v>312</v>
      </c>
      <c r="E124" t="s">
        <v>294</v>
      </c>
      <c r="F124">
        <v>1.76</v>
      </c>
      <c r="G124" t="s">
        <v>461</v>
      </c>
      <c r="H124" s="6">
        <f>SUM((1.1*F124)-1.1)</f>
        <v>0.83600000000000008</v>
      </c>
      <c r="J124" s="6">
        <v>-1.1000000000000001</v>
      </c>
    </row>
    <row r="125" spans="1:10" x14ac:dyDescent="0.25">
      <c r="A125" t="s">
        <v>188</v>
      </c>
      <c r="B125" t="s">
        <v>281</v>
      </c>
      <c r="C125" s="1">
        <v>44635.822916666664</v>
      </c>
      <c r="D125" t="s">
        <v>804</v>
      </c>
      <c r="E125" t="s">
        <v>799</v>
      </c>
      <c r="F125">
        <v>1.99</v>
      </c>
      <c r="G125" t="s">
        <v>461</v>
      </c>
      <c r="H125" s="6">
        <f>SUM((1.1*F125)-1.1)</f>
        <v>1.089</v>
      </c>
      <c r="J125" s="6">
        <v>-1.1000000000000001</v>
      </c>
    </row>
    <row r="126" spans="1:10" x14ac:dyDescent="0.25">
      <c r="A126" t="s">
        <v>188</v>
      </c>
      <c r="B126" t="s">
        <v>281</v>
      </c>
      <c r="C126" s="1">
        <v>44635.822916666664</v>
      </c>
      <c r="D126" t="s">
        <v>1011</v>
      </c>
      <c r="E126" t="s">
        <v>784</v>
      </c>
      <c r="F126">
        <v>2.1800000000000002</v>
      </c>
      <c r="G126" t="s">
        <v>460</v>
      </c>
      <c r="H126" s="6">
        <v>-1.1000000000000001</v>
      </c>
      <c r="I126">
        <v>1.75</v>
      </c>
      <c r="J126" s="6">
        <f>SUM((1.1*I126)-1.1)</f>
        <v>0.82500000000000018</v>
      </c>
    </row>
    <row r="127" spans="1:10" x14ac:dyDescent="0.25">
      <c r="A127" t="s">
        <v>188</v>
      </c>
      <c r="B127" t="s">
        <v>297</v>
      </c>
      <c r="C127" s="1">
        <v>44635.822916666664</v>
      </c>
      <c r="D127" t="s">
        <v>1135</v>
      </c>
      <c r="E127" t="s">
        <v>361</v>
      </c>
      <c r="F127">
        <v>2.4</v>
      </c>
      <c r="G127" t="s">
        <v>460</v>
      </c>
      <c r="H127" s="6">
        <v>-1.1000000000000001</v>
      </c>
      <c r="I127">
        <v>1.68</v>
      </c>
      <c r="J127" s="6">
        <f>SUM((1.1*I127)-1.1)</f>
        <v>0.748</v>
      </c>
    </row>
    <row r="128" spans="1:10" x14ac:dyDescent="0.25">
      <c r="A128" t="s">
        <v>188</v>
      </c>
      <c r="B128" t="s">
        <v>269</v>
      </c>
      <c r="C128" s="1">
        <v>44635.833333333336</v>
      </c>
      <c r="D128" t="s">
        <v>620</v>
      </c>
      <c r="E128" t="s">
        <v>1145</v>
      </c>
      <c r="F128">
        <v>1.91</v>
      </c>
      <c r="G128" t="s">
        <v>461</v>
      </c>
      <c r="H128" s="6">
        <f>SUM((1.1*F128)-1.1)</f>
        <v>1.0009999999999999</v>
      </c>
      <c r="J128" s="6">
        <v>-1.1000000000000001</v>
      </c>
    </row>
    <row r="129" spans="1:10" x14ac:dyDescent="0.25">
      <c r="A129" t="s">
        <v>188</v>
      </c>
      <c r="B129" t="s">
        <v>269</v>
      </c>
      <c r="C129" s="1">
        <v>44636.822916666664</v>
      </c>
      <c r="D129" t="s">
        <v>326</v>
      </c>
      <c r="E129" t="s">
        <v>358</v>
      </c>
      <c r="F129">
        <v>1.86</v>
      </c>
      <c r="G129" t="s">
        <v>461</v>
      </c>
      <c r="H129" s="6">
        <f>SUM((1.1*F129)-1.1)</f>
        <v>0.94600000000000017</v>
      </c>
      <c r="J129" s="6">
        <v>-1.1000000000000001</v>
      </c>
    </row>
    <row r="130" spans="1:10" x14ac:dyDescent="0.25">
      <c r="A130" t="s">
        <v>188</v>
      </c>
      <c r="B130" t="s">
        <v>269</v>
      </c>
      <c r="C130" s="1">
        <v>44636.822916666664</v>
      </c>
      <c r="D130" t="s">
        <v>1150</v>
      </c>
      <c r="E130" t="s">
        <v>285</v>
      </c>
      <c r="F130">
        <v>1.76</v>
      </c>
      <c r="G130" t="s">
        <v>461</v>
      </c>
      <c r="H130" s="6">
        <f>SUM((1.1*F130)-1.1)</f>
        <v>0.83600000000000008</v>
      </c>
      <c r="J130" s="6">
        <v>-1.1000000000000001</v>
      </c>
    </row>
    <row r="131" spans="1:10" x14ac:dyDescent="0.25">
      <c r="A131" t="s">
        <v>188</v>
      </c>
      <c r="B131" t="s">
        <v>269</v>
      </c>
      <c r="C131" s="1">
        <v>44636.822916666664</v>
      </c>
      <c r="D131" t="s">
        <v>330</v>
      </c>
      <c r="E131" t="s">
        <v>327</v>
      </c>
      <c r="F131">
        <v>1.57</v>
      </c>
      <c r="G131" t="s">
        <v>460</v>
      </c>
      <c r="H131" s="6">
        <v>-1.1000000000000001</v>
      </c>
      <c r="I131">
        <v>2.2599999999999998</v>
      </c>
      <c r="J131" s="6">
        <f>SUM((1.1*I131)-1.1)</f>
        <v>1.3859999999999997</v>
      </c>
    </row>
    <row r="132" spans="1:10" x14ac:dyDescent="0.25">
      <c r="A132" t="s">
        <v>188</v>
      </c>
      <c r="B132" t="s">
        <v>269</v>
      </c>
      <c r="C132" s="1">
        <v>44636.822916666664</v>
      </c>
      <c r="D132" t="s">
        <v>798</v>
      </c>
      <c r="E132" t="s">
        <v>276</v>
      </c>
      <c r="F132">
        <v>1.62</v>
      </c>
      <c r="G132" t="s">
        <v>460</v>
      </c>
      <c r="H132" s="6">
        <v>-1.1000000000000001</v>
      </c>
      <c r="I132">
        <v>2.41</v>
      </c>
      <c r="J132" s="6">
        <f>SUM((1.1*I132)-1.1)</f>
        <v>1.5510000000000002</v>
      </c>
    </row>
    <row r="133" spans="1:10" x14ac:dyDescent="0.25">
      <c r="A133" t="s">
        <v>188</v>
      </c>
      <c r="B133" t="s">
        <v>269</v>
      </c>
      <c r="C133" s="1">
        <v>44636.822916666664</v>
      </c>
      <c r="D133" t="s">
        <v>357</v>
      </c>
      <c r="E133" t="s">
        <v>621</v>
      </c>
      <c r="F133">
        <v>1.75</v>
      </c>
      <c r="G133" t="s">
        <v>460</v>
      </c>
      <c r="H133" s="6">
        <v>-1.1000000000000001</v>
      </c>
      <c r="I133">
        <v>2.0699999999999998</v>
      </c>
      <c r="J133" s="6">
        <f>SUM((1.1*I133)-1.1)</f>
        <v>1.177</v>
      </c>
    </row>
    <row r="134" spans="1:10" x14ac:dyDescent="0.25">
      <c r="A134" t="s">
        <v>188</v>
      </c>
      <c r="B134" t="s">
        <v>38</v>
      </c>
      <c r="C134" s="1">
        <v>44637.822916666664</v>
      </c>
      <c r="D134" t="s">
        <v>1157</v>
      </c>
      <c r="E134" t="s">
        <v>339</v>
      </c>
      <c r="F134">
        <v>1.78</v>
      </c>
      <c r="G134" t="s">
        <v>461</v>
      </c>
      <c r="H134" s="6">
        <f>SUM((1.1*F134)-1.1)</f>
        <v>0.8580000000000001</v>
      </c>
      <c r="J134" s="6">
        <v>-1.1000000000000001</v>
      </c>
    </row>
    <row r="135" spans="1:10" x14ac:dyDescent="0.25">
      <c r="A135" t="s">
        <v>188</v>
      </c>
      <c r="B135" t="s">
        <v>269</v>
      </c>
      <c r="C135" s="1">
        <v>44639.520833333336</v>
      </c>
      <c r="D135" t="s">
        <v>331</v>
      </c>
      <c r="E135" t="s">
        <v>326</v>
      </c>
      <c r="F135">
        <v>1.67</v>
      </c>
      <c r="G135" t="s">
        <v>461</v>
      </c>
      <c r="H135" s="6">
        <f>SUM((1.1*F135)-1.1)</f>
        <v>0.73699999999999988</v>
      </c>
      <c r="J135" s="6">
        <v>-1.1000000000000001</v>
      </c>
    </row>
    <row r="136" spans="1:10" x14ac:dyDescent="0.25">
      <c r="A136" t="s">
        <v>188</v>
      </c>
      <c r="B136" t="s">
        <v>269</v>
      </c>
      <c r="C136" s="1">
        <v>44640.520833333336</v>
      </c>
      <c r="D136" t="s">
        <v>797</v>
      </c>
      <c r="E136" t="s">
        <v>357</v>
      </c>
      <c r="F136">
        <v>2.06</v>
      </c>
      <c r="G136" t="s">
        <v>460</v>
      </c>
      <c r="H136" s="10">
        <v>-1.1000000000000001</v>
      </c>
    </row>
    <row r="137" spans="1:10" x14ac:dyDescent="0.25">
      <c r="A137" t="s">
        <v>188</v>
      </c>
      <c r="B137" t="s">
        <v>38</v>
      </c>
      <c r="C137" s="1">
        <v>44640.583333333336</v>
      </c>
      <c r="D137" t="s">
        <v>642</v>
      </c>
      <c r="E137" t="s">
        <v>338</v>
      </c>
      <c r="F137">
        <v>2</v>
      </c>
      <c r="G137" t="s">
        <v>460</v>
      </c>
      <c r="H137" s="10">
        <v>-1.1000000000000001</v>
      </c>
    </row>
    <row r="138" spans="1:10" x14ac:dyDescent="0.25">
      <c r="A138" t="s">
        <v>188</v>
      </c>
      <c r="B138" t="s">
        <v>115</v>
      </c>
      <c r="C138" s="1">
        <v>44641.822916666664</v>
      </c>
      <c r="D138" t="s">
        <v>279</v>
      </c>
      <c r="E138" t="s">
        <v>785</v>
      </c>
      <c r="F138">
        <v>1.83</v>
      </c>
      <c r="G138" s="9" t="s">
        <v>461</v>
      </c>
      <c r="H138" s="6">
        <v>0.89</v>
      </c>
    </row>
  </sheetData>
  <autoFilter ref="A1:J135">
    <sortState ref="A2:J135">
      <sortCondition ref="C1:C135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G27" sqref="G27"/>
    </sheetView>
  </sheetViews>
  <sheetFormatPr defaultRowHeight="15" x14ac:dyDescent="0.25"/>
  <cols>
    <col min="1" max="1" width="10.140625" customWidth="1"/>
    <col min="2" max="2" width="9.42578125" customWidth="1"/>
    <col min="3" max="3" width="15.85546875" bestFit="1" customWidth="1"/>
    <col min="4" max="4" width="16.42578125" bestFit="1" customWidth="1"/>
    <col min="5" max="5" width="16.28515625" bestFit="1" customWidth="1"/>
    <col min="8" max="8" width="9.140625" style="6"/>
    <col min="10" max="10" width="9.140625" style="6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455</v>
      </c>
      <c r="G1" t="s">
        <v>456</v>
      </c>
      <c r="H1" s="6" t="s">
        <v>457</v>
      </c>
      <c r="I1" t="s">
        <v>1212</v>
      </c>
      <c r="J1" s="6" t="s">
        <v>1213</v>
      </c>
    </row>
    <row r="2" spans="1:15" x14ac:dyDescent="0.25">
      <c r="A2" t="s">
        <v>149</v>
      </c>
      <c r="B2" t="s">
        <v>244</v>
      </c>
      <c r="C2" s="1">
        <v>44618.541666666664</v>
      </c>
      <c r="D2" t="s">
        <v>245</v>
      </c>
      <c r="E2" t="s">
        <v>246</v>
      </c>
      <c r="F2">
        <v>2</v>
      </c>
      <c r="G2" t="s">
        <v>460</v>
      </c>
      <c r="H2" s="6">
        <v>-1</v>
      </c>
      <c r="I2">
        <v>1.87</v>
      </c>
      <c r="J2" s="6">
        <f>SUM((1*Table6[[#This Row],[O2.5 Odds]])-1)</f>
        <v>0.87000000000000011</v>
      </c>
    </row>
    <row r="3" spans="1:15" x14ac:dyDescent="0.25">
      <c r="A3" t="s">
        <v>149</v>
      </c>
      <c r="B3" t="s">
        <v>244</v>
      </c>
      <c r="C3" s="1">
        <v>44618.666666666664</v>
      </c>
      <c r="D3" t="s">
        <v>394</v>
      </c>
      <c r="E3" t="s">
        <v>395</v>
      </c>
      <c r="F3">
        <v>1.74</v>
      </c>
      <c r="G3" t="s">
        <v>460</v>
      </c>
      <c r="H3" s="6">
        <v>-1</v>
      </c>
      <c r="I3">
        <v>2.2000000000000002</v>
      </c>
      <c r="J3" s="6">
        <f>SUM((1*Table6[[#This Row],[O2.5 Odds]])-1)</f>
        <v>1.2000000000000002</v>
      </c>
      <c r="M3" t="s">
        <v>1214</v>
      </c>
      <c r="N3" s="8">
        <f>SUM(H:H)</f>
        <v>-9.9999999999999982</v>
      </c>
    </row>
    <row r="4" spans="1:15" x14ac:dyDescent="0.25">
      <c r="A4" t="s">
        <v>149</v>
      </c>
      <c r="B4" t="s">
        <v>244</v>
      </c>
      <c r="C4" s="1">
        <v>44619.541666666664</v>
      </c>
      <c r="D4" t="s">
        <v>472</v>
      </c>
      <c r="E4" t="s">
        <v>473</v>
      </c>
      <c r="F4">
        <v>2.06</v>
      </c>
      <c r="G4" t="s">
        <v>460</v>
      </c>
      <c r="H4" s="6">
        <v>-1</v>
      </c>
      <c r="I4">
        <v>1.84</v>
      </c>
      <c r="J4" s="6">
        <f>SUM((1*Table6[[#This Row],[O2.5 Odds]])-1)</f>
        <v>0.84000000000000008</v>
      </c>
      <c r="M4" t="s">
        <v>1215</v>
      </c>
      <c r="N4" s="8">
        <f>SUM(J:J)</f>
        <v>9.0590000000000011</v>
      </c>
    </row>
    <row r="5" spans="1:15" x14ac:dyDescent="0.25">
      <c r="A5" t="s">
        <v>149</v>
      </c>
      <c r="B5" t="s">
        <v>244</v>
      </c>
      <c r="C5" s="1">
        <v>44639.666666666664</v>
      </c>
      <c r="D5" t="s">
        <v>395</v>
      </c>
      <c r="E5" t="s">
        <v>472</v>
      </c>
      <c r="F5">
        <v>2.36</v>
      </c>
      <c r="G5" t="s">
        <v>461</v>
      </c>
      <c r="H5" s="6">
        <v>1.47</v>
      </c>
      <c r="J5" s="6">
        <f>SUM((1*Table6[[#This Row],[O2.5 Odds]])-1)</f>
        <v>-1</v>
      </c>
    </row>
    <row r="6" spans="1:15" x14ac:dyDescent="0.25">
      <c r="A6" t="s">
        <v>149</v>
      </c>
      <c r="B6" t="s">
        <v>244</v>
      </c>
      <c r="C6" s="1">
        <v>44619.666666666664</v>
      </c>
      <c r="D6" t="s">
        <v>520</v>
      </c>
      <c r="E6" t="s">
        <v>521</v>
      </c>
      <c r="F6">
        <v>2.34</v>
      </c>
      <c r="G6" t="s">
        <v>460</v>
      </c>
      <c r="H6" s="6">
        <v>-1</v>
      </c>
      <c r="I6">
        <v>1.67</v>
      </c>
      <c r="J6" s="6">
        <f>SUM((1*Table6[[#This Row],[O2.5 Odds]])-1)</f>
        <v>0.66999999999999993</v>
      </c>
    </row>
    <row r="7" spans="1:15" x14ac:dyDescent="0.25">
      <c r="A7" t="s">
        <v>149</v>
      </c>
      <c r="B7" t="s">
        <v>244</v>
      </c>
      <c r="C7" s="1">
        <v>44627.708333333336</v>
      </c>
      <c r="D7" t="s">
        <v>395</v>
      </c>
      <c r="E7" t="s">
        <v>245</v>
      </c>
      <c r="F7">
        <v>1.94</v>
      </c>
      <c r="G7" t="s">
        <v>460</v>
      </c>
      <c r="H7" s="6">
        <v>-1.1000000000000001</v>
      </c>
      <c r="I7">
        <v>1.92</v>
      </c>
      <c r="J7" s="6">
        <f>SUM((1.1*Table6[[#This Row],[O2.5 Odds]])-1.1)</f>
        <v>1.012</v>
      </c>
      <c r="M7" t="s">
        <v>1276</v>
      </c>
      <c r="N7">
        <f>COUNTIF(G:G,"Win")</f>
        <v>6</v>
      </c>
      <c r="O7" s="7">
        <f>N7/N9</f>
        <v>0.2857142857142857</v>
      </c>
    </row>
    <row r="8" spans="1:15" x14ac:dyDescent="0.25">
      <c r="A8" t="s">
        <v>149</v>
      </c>
      <c r="B8" t="s">
        <v>244</v>
      </c>
      <c r="C8" s="1">
        <v>44632.4375</v>
      </c>
      <c r="D8" t="s">
        <v>472</v>
      </c>
      <c r="E8" t="s">
        <v>246</v>
      </c>
      <c r="F8">
        <v>2.04</v>
      </c>
      <c r="G8" t="s">
        <v>460</v>
      </c>
      <c r="H8" s="6">
        <v>-1.1000000000000001</v>
      </c>
      <c r="I8">
        <v>1.82</v>
      </c>
      <c r="J8" s="6">
        <f>SUM((1.1*Table6[[#This Row],[O2.5 Odds]])-1.1)</f>
        <v>0.90200000000000014</v>
      </c>
      <c r="M8" t="s">
        <v>1277</v>
      </c>
      <c r="N8">
        <f>COUNTIF(G:G,"Lose")</f>
        <v>15</v>
      </c>
      <c r="O8" s="7">
        <f>N8/N9</f>
        <v>0.7142857142857143</v>
      </c>
    </row>
    <row r="9" spans="1:15" x14ac:dyDescent="0.25">
      <c r="A9" t="s">
        <v>149</v>
      </c>
      <c r="B9" t="s">
        <v>244</v>
      </c>
      <c r="C9" s="1">
        <v>44633.4375</v>
      </c>
      <c r="D9" t="s">
        <v>1093</v>
      </c>
      <c r="E9" t="s">
        <v>819</v>
      </c>
      <c r="F9">
        <v>2</v>
      </c>
      <c r="G9" t="s">
        <v>460</v>
      </c>
      <c r="H9" s="6">
        <v>-1.1000000000000001</v>
      </c>
      <c r="I9">
        <v>1.93</v>
      </c>
      <c r="J9" s="6">
        <f>SUM((1.1*Table6[[#This Row],[O2.5 Odds]])-1.1)</f>
        <v>1.0230000000000001</v>
      </c>
      <c r="N9">
        <f>SUM(N7:N8)</f>
        <v>21</v>
      </c>
    </row>
    <row r="10" spans="1:15" x14ac:dyDescent="0.25">
      <c r="A10" t="s">
        <v>149</v>
      </c>
      <c r="B10" t="s">
        <v>244</v>
      </c>
      <c r="C10" s="1">
        <v>44633.541666666664</v>
      </c>
      <c r="D10" t="s">
        <v>1104</v>
      </c>
      <c r="E10" t="s">
        <v>394</v>
      </c>
      <c r="F10">
        <v>1.92</v>
      </c>
      <c r="G10" t="s">
        <v>460</v>
      </c>
      <c r="H10" s="6">
        <v>-1.1000000000000001</v>
      </c>
      <c r="I10">
        <v>1.95</v>
      </c>
      <c r="J10" s="6">
        <f>SUM((1.1*Table6[[#This Row],[O2.5 Odds]])-1.1)</f>
        <v>1.0449999999999999</v>
      </c>
    </row>
    <row r="11" spans="1:15" x14ac:dyDescent="0.25">
      <c r="A11" t="s">
        <v>149</v>
      </c>
      <c r="B11" t="s">
        <v>244</v>
      </c>
      <c r="C11" s="1">
        <v>44634.708333333336</v>
      </c>
      <c r="D11" t="s">
        <v>1130</v>
      </c>
      <c r="E11" t="s">
        <v>1131</v>
      </c>
      <c r="F11">
        <v>1.82</v>
      </c>
      <c r="G11" t="s">
        <v>460</v>
      </c>
      <c r="H11" s="6">
        <v>-1.1000000000000001</v>
      </c>
      <c r="I11">
        <v>2.25</v>
      </c>
      <c r="J11" s="6">
        <f>SUM((1.1*Table6[[#This Row],[O2.5 Odds]])-1.1)</f>
        <v>1.375</v>
      </c>
    </row>
    <row r="12" spans="1:15" x14ac:dyDescent="0.25">
      <c r="A12" t="s">
        <v>149</v>
      </c>
      <c r="B12" t="s">
        <v>244</v>
      </c>
      <c r="C12" s="1">
        <v>44632.541666666664</v>
      </c>
      <c r="D12" t="s">
        <v>911</v>
      </c>
      <c r="E12" t="s">
        <v>473</v>
      </c>
      <c r="F12">
        <v>1.87</v>
      </c>
      <c r="G12" t="s">
        <v>461</v>
      </c>
      <c r="H12" s="6">
        <v>0.94</v>
      </c>
      <c r="J12" s="6">
        <f>SUM((1.1*Table6[[#This Row],[O2.5 Odds]])-1.1)</f>
        <v>-1.1000000000000001</v>
      </c>
    </row>
    <row r="13" spans="1:15" x14ac:dyDescent="0.25">
      <c r="A13" t="s">
        <v>149</v>
      </c>
      <c r="B13" t="s">
        <v>244</v>
      </c>
      <c r="C13" s="1">
        <v>44634.708333333336</v>
      </c>
      <c r="D13" t="s">
        <v>520</v>
      </c>
      <c r="E13" t="s">
        <v>395</v>
      </c>
      <c r="F13">
        <v>2.17</v>
      </c>
      <c r="G13" t="s">
        <v>460</v>
      </c>
      <c r="H13" s="6">
        <v>-1.1000000000000001</v>
      </c>
      <c r="I13">
        <v>1.79</v>
      </c>
      <c r="J13" s="6">
        <f>SUM((1.1*Table6[[#This Row],[O2.5 Odds]])-1.1)</f>
        <v>0.86900000000000022</v>
      </c>
    </row>
    <row r="14" spans="1:15" x14ac:dyDescent="0.25">
      <c r="A14" t="s">
        <v>149</v>
      </c>
      <c r="B14" t="s">
        <v>244</v>
      </c>
      <c r="C14" s="1">
        <v>44638.708333333336</v>
      </c>
      <c r="D14" t="s">
        <v>246</v>
      </c>
      <c r="E14" t="s">
        <v>1093</v>
      </c>
      <c r="F14">
        <v>2</v>
      </c>
      <c r="G14" t="s">
        <v>460</v>
      </c>
      <c r="H14" s="6">
        <v>-1.1000000000000001</v>
      </c>
      <c r="I14">
        <v>1.92</v>
      </c>
      <c r="J14" s="6">
        <f>SUM((1.1*Table6[[#This Row],[O2.5 Odds]])-1.1)</f>
        <v>1.012</v>
      </c>
    </row>
    <row r="15" spans="1:15" x14ac:dyDescent="0.25">
      <c r="A15" t="s">
        <v>149</v>
      </c>
      <c r="B15" t="s">
        <v>244</v>
      </c>
      <c r="C15" s="1">
        <v>44626.666666666664</v>
      </c>
      <c r="D15" t="s">
        <v>960</v>
      </c>
      <c r="E15" t="s">
        <v>961</v>
      </c>
      <c r="F15">
        <v>2.06</v>
      </c>
      <c r="G15" t="s">
        <v>461</v>
      </c>
      <c r="H15" s="6">
        <v>1.04</v>
      </c>
      <c r="J15" s="6">
        <f>SUM((1.1*Table6[[#This Row],[O2.5 Odds]])-1.1)</f>
        <v>-1.1000000000000001</v>
      </c>
    </row>
    <row r="16" spans="1:15" x14ac:dyDescent="0.25">
      <c r="A16" t="s">
        <v>149</v>
      </c>
      <c r="B16" t="s">
        <v>244</v>
      </c>
      <c r="C16" s="1">
        <v>44626.666666666664</v>
      </c>
      <c r="D16" t="s">
        <v>954</v>
      </c>
      <c r="E16" t="s">
        <v>394</v>
      </c>
      <c r="F16">
        <v>1.66</v>
      </c>
      <c r="G16" t="s">
        <v>461</v>
      </c>
      <c r="H16" s="6">
        <v>0.65</v>
      </c>
      <c r="J16" s="6">
        <f>SUM((1.1*Table6[[#This Row],[O2.5 Odds]])-1.1)</f>
        <v>-1.1000000000000001</v>
      </c>
    </row>
    <row r="17" spans="1:10" x14ac:dyDescent="0.25">
      <c r="A17" t="s">
        <v>149</v>
      </c>
      <c r="B17" t="s">
        <v>244</v>
      </c>
      <c r="C17" s="1">
        <v>44626.541666666664</v>
      </c>
      <c r="D17" t="s">
        <v>246</v>
      </c>
      <c r="E17" t="s">
        <v>911</v>
      </c>
      <c r="F17">
        <v>2.04</v>
      </c>
      <c r="G17" t="s">
        <v>461</v>
      </c>
      <c r="H17" s="6">
        <v>1.02</v>
      </c>
      <c r="J17" s="6">
        <f>SUM((1.1*Table6[[#This Row],[O2.5 Odds]])-1.1)</f>
        <v>-1.1000000000000001</v>
      </c>
    </row>
    <row r="18" spans="1:10" x14ac:dyDescent="0.25">
      <c r="A18" t="s">
        <v>149</v>
      </c>
      <c r="B18" t="s">
        <v>244</v>
      </c>
      <c r="C18" s="1">
        <v>44625.666666666664</v>
      </c>
      <c r="D18" t="s">
        <v>819</v>
      </c>
      <c r="E18" t="s">
        <v>520</v>
      </c>
      <c r="F18">
        <v>2</v>
      </c>
      <c r="G18" t="s">
        <v>461</v>
      </c>
      <c r="H18" s="6">
        <v>0.98</v>
      </c>
      <c r="J18" s="6">
        <f>SUM((1.1*Table6[[#This Row],[O2.5 Odds]])-1.1)</f>
        <v>-1.1000000000000001</v>
      </c>
    </row>
    <row r="19" spans="1:10" x14ac:dyDescent="0.25">
      <c r="A19" t="s">
        <v>149</v>
      </c>
      <c r="B19" t="s">
        <v>244</v>
      </c>
      <c r="C19" s="1">
        <v>44639.541666666664</v>
      </c>
      <c r="D19" t="s">
        <v>1104</v>
      </c>
      <c r="E19" t="s">
        <v>245</v>
      </c>
      <c r="F19">
        <v>1.92</v>
      </c>
      <c r="G19" t="s">
        <v>460</v>
      </c>
      <c r="H19" s="6">
        <v>-1.1000000000000001</v>
      </c>
      <c r="I19">
        <v>1.98</v>
      </c>
      <c r="J19" s="6">
        <f>SUM((1.1*Table6[[#This Row],[O2.5 Odds]])-1.1)</f>
        <v>1.0779999999999998</v>
      </c>
    </row>
    <row r="20" spans="1:10" x14ac:dyDescent="0.25">
      <c r="A20" t="s">
        <v>149</v>
      </c>
      <c r="B20" t="s">
        <v>244</v>
      </c>
      <c r="C20" s="1">
        <v>44640.4375</v>
      </c>
      <c r="D20" t="s">
        <v>394</v>
      </c>
      <c r="E20" t="s">
        <v>911</v>
      </c>
      <c r="F20">
        <v>1.8</v>
      </c>
      <c r="G20" t="s">
        <v>460</v>
      </c>
      <c r="H20" s="6">
        <v>-1.1000000000000001</v>
      </c>
      <c r="I20">
        <v>2.19</v>
      </c>
      <c r="J20" s="6">
        <f>SUM((1.1*Table6[[#This Row],[O2.5 Odds]])-1.1)</f>
        <v>1.3090000000000002</v>
      </c>
    </row>
    <row r="21" spans="1:10" x14ac:dyDescent="0.25">
      <c r="A21" t="s">
        <v>149</v>
      </c>
      <c r="B21" t="s">
        <v>244</v>
      </c>
      <c r="C21" s="1">
        <v>44640.4375</v>
      </c>
      <c r="D21" t="s">
        <v>954</v>
      </c>
      <c r="E21" t="s">
        <v>1130</v>
      </c>
      <c r="F21">
        <v>1.6</v>
      </c>
      <c r="G21" t="s">
        <v>460</v>
      </c>
      <c r="H21" s="6">
        <v>-1.1000000000000001</v>
      </c>
      <c r="I21">
        <v>2.4700000000000002</v>
      </c>
      <c r="J21" s="6">
        <f>SUM((1.1*Table6[[#This Row],[O2.5 Odds]])-1.1)</f>
        <v>1.6170000000000004</v>
      </c>
    </row>
    <row r="22" spans="1:10" x14ac:dyDescent="0.25">
      <c r="A22" t="s">
        <v>149</v>
      </c>
      <c r="B22" t="s">
        <v>244</v>
      </c>
      <c r="C22" s="1">
        <v>44640.666666666664</v>
      </c>
      <c r="D22" t="s">
        <v>960</v>
      </c>
      <c r="E22" t="s">
        <v>819</v>
      </c>
      <c r="F22">
        <v>1.99</v>
      </c>
      <c r="G22" t="s">
        <v>460</v>
      </c>
      <c r="H22" s="6">
        <v>-1.1000000000000001</v>
      </c>
      <c r="I22">
        <v>1.67</v>
      </c>
      <c r="J22" s="6">
        <f>SUM((1.1*Table6[[#This Row],[O2.5 Odds]])-1.1)</f>
        <v>0.73699999999999988</v>
      </c>
    </row>
  </sheetData>
  <autoFilter ref="J1:J22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L26" sqref="L26"/>
    </sheetView>
  </sheetViews>
  <sheetFormatPr defaultRowHeight="15" x14ac:dyDescent="0.25"/>
  <cols>
    <col min="2" max="2" width="13.140625" bestFit="1" customWidth="1"/>
    <col min="3" max="3" width="15.85546875" bestFit="1" customWidth="1"/>
    <col min="8" max="8" width="9.140625" style="6"/>
    <col min="9" max="9" width="10" bestFit="1" customWidth="1"/>
    <col min="10" max="10" width="12.85546875" style="6" bestFit="1" customWidth="1"/>
  </cols>
  <sheetData>
    <row r="1" spans="1:15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455</v>
      </c>
      <c r="G1" s="17" t="s">
        <v>456</v>
      </c>
      <c r="H1" s="25" t="s">
        <v>457</v>
      </c>
      <c r="I1" s="24" t="s">
        <v>1212</v>
      </c>
      <c r="J1" s="6" t="s">
        <v>1213</v>
      </c>
    </row>
    <row r="2" spans="1:15" x14ac:dyDescent="0.25">
      <c r="A2" s="18" t="s">
        <v>92</v>
      </c>
      <c r="B2" s="19" t="s">
        <v>93</v>
      </c>
      <c r="C2" s="20">
        <v>44639.645833333336</v>
      </c>
      <c r="D2" s="19" t="s">
        <v>729</v>
      </c>
      <c r="E2" s="19" t="s">
        <v>1001</v>
      </c>
      <c r="F2" s="19">
        <v>1.93</v>
      </c>
      <c r="G2" s="19" t="s">
        <v>461</v>
      </c>
      <c r="H2" s="26">
        <v>1</v>
      </c>
      <c r="J2" s="6">
        <v>-1.1000000000000001</v>
      </c>
    </row>
    <row r="3" spans="1:15" x14ac:dyDescent="0.25">
      <c r="A3" s="21" t="s">
        <v>92</v>
      </c>
      <c r="B3" s="22" t="s">
        <v>93</v>
      </c>
      <c r="C3" s="23">
        <v>44617.791666666664</v>
      </c>
      <c r="D3" s="22" t="s">
        <v>94</v>
      </c>
      <c r="E3" s="22" t="s">
        <v>95</v>
      </c>
      <c r="F3" s="22">
        <v>2.06</v>
      </c>
      <c r="G3" s="22" t="s">
        <v>460</v>
      </c>
      <c r="H3" s="27">
        <v>-1</v>
      </c>
      <c r="I3">
        <v>1.77</v>
      </c>
      <c r="J3" s="6">
        <f>SUM((1*I3)-1)</f>
        <v>0.77</v>
      </c>
      <c r="M3" t="s">
        <v>1214</v>
      </c>
      <c r="N3">
        <f>SUM(H:H)</f>
        <v>-6.9600000000000009</v>
      </c>
    </row>
    <row r="4" spans="1:15" x14ac:dyDescent="0.25">
      <c r="A4" s="18" t="s">
        <v>92</v>
      </c>
      <c r="B4" s="19" t="s">
        <v>93</v>
      </c>
      <c r="C4" s="20">
        <v>44638.791666666664</v>
      </c>
      <c r="D4" s="19" t="s">
        <v>1000</v>
      </c>
      <c r="E4" s="19" t="s">
        <v>727</v>
      </c>
      <c r="F4" s="19">
        <v>2.5</v>
      </c>
      <c r="G4" s="19" t="s">
        <v>461</v>
      </c>
      <c r="H4" s="26">
        <v>1.62</v>
      </c>
      <c r="J4" s="6">
        <v>-1.1000000000000001</v>
      </c>
      <c r="M4" t="s">
        <v>1215</v>
      </c>
      <c r="N4" s="8">
        <f>SUM(J:J)</f>
        <v>0.619999999999999</v>
      </c>
    </row>
    <row r="5" spans="1:15" x14ac:dyDescent="0.25">
      <c r="A5" s="18" t="s">
        <v>92</v>
      </c>
      <c r="B5" s="19" t="s">
        <v>93</v>
      </c>
      <c r="C5" s="20">
        <v>44617.791666666664</v>
      </c>
      <c r="D5" s="19" t="s">
        <v>96</v>
      </c>
      <c r="E5" s="19" t="s">
        <v>97</v>
      </c>
      <c r="F5" s="19">
        <v>2.34</v>
      </c>
      <c r="G5" s="19" t="s">
        <v>460</v>
      </c>
      <c r="H5" s="26">
        <v>-1</v>
      </c>
      <c r="I5">
        <v>1.45</v>
      </c>
      <c r="J5" s="6">
        <f t="shared" ref="J5:J7" si="0">SUM((1*I5)-1)</f>
        <v>0.44999999999999996</v>
      </c>
    </row>
    <row r="6" spans="1:15" x14ac:dyDescent="0.25">
      <c r="A6" s="21" t="s">
        <v>92</v>
      </c>
      <c r="B6" s="22" t="s">
        <v>93</v>
      </c>
      <c r="C6" s="23">
        <v>44617.791666666664</v>
      </c>
      <c r="D6" s="22" t="s">
        <v>98</v>
      </c>
      <c r="E6" s="22" t="s">
        <v>99</v>
      </c>
      <c r="F6" s="22">
        <v>2.2200000000000002</v>
      </c>
      <c r="G6" s="22" t="s">
        <v>460</v>
      </c>
      <c r="H6" s="27">
        <v>-1</v>
      </c>
      <c r="I6">
        <v>1.73</v>
      </c>
      <c r="J6" s="6">
        <f t="shared" si="0"/>
        <v>0.73</v>
      </c>
    </row>
    <row r="7" spans="1:15" x14ac:dyDescent="0.25">
      <c r="A7" s="18" t="s">
        <v>92</v>
      </c>
      <c r="B7" s="19" t="s">
        <v>93</v>
      </c>
      <c r="C7" s="20">
        <v>44624.791666666664</v>
      </c>
      <c r="D7" s="19" t="s">
        <v>728</v>
      </c>
      <c r="E7" s="19" t="s">
        <v>98</v>
      </c>
      <c r="F7" s="19">
        <v>1.99</v>
      </c>
      <c r="G7" s="19" t="s">
        <v>460</v>
      </c>
      <c r="H7" s="26">
        <v>-1</v>
      </c>
      <c r="I7">
        <v>1.86</v>
      </c>
      <c r="J7" s="6">
        <f t="shared" si="0"/>
        <v>0.8600000000000001</v>
      </c>
      <c r="M7" t="s">
        <v>1276</v>
      </c>
      <c r="N7">
        <f>COUNTIF(G:G,"Win")</f>
        <v>12</v>
      </c>
      <c r="O7" s="7">
        <f>N7/N9</f>
        <v>0.375</v>
      </c>
    </row>
    <row r="8" spans="1:15" x14ac:dyDescent="0.25">
      <c r="A8" s="18" t="s">
        <v>92</v>
      </c>
      <c r="B8" s="19" t="s">
        <v>93</v>
      </c>
      <c r="C8" s="20">
        <v>44634.791666666664</v>
      </c>
      <c r="D8" s="19" t="s">
        <v>96</v>
      </c>
      <c r="E8" s="19" t="s">
        <v>98</v>
      </c>
      <c r="F8" s="19">
        <v>2.34</v>
      </c>
      <c r="G8" s="19" t="s">
        <v>461</v>
      </c>
      <c r="H8" s="26">
        <v>1.44</v>
      </c>
      <c r="J8" s="6">
        <v>-1.1000000000000001</v>
      </c>
      <c r="M8" t="s">
        <v>1277</v>
      </c>
      <c r="N8">
        <f>COUNTIF(G:G,"Lose")</f>
        <v>20</v>
      </c>
      <c r="O8" s="7">
        <f>N8/N9</f>
        <v>0.625</v>
      </c>
    </row>
    <row r="9" spans="1:15" x14ac:dyDescent="0.25">
      <c r="A9" s="21" t="s">
        <v>92</v>
      </c>
      <c r="B9" s="22" t="s">
        <v>93</v>
      </c>
      <c r="C9" s="23">
        <v>44624.791666666664</v>
      </c>
      <c r="D9" s="22" t="s">
        <v>97</v>
      </c>
      <c r="E9" s="22" t="s">
        <v>94</v>
      </c>
      <c r="F9" s="22">
        <v>2.56</v>
      </c>
      <c r="G9" s="22" t="s">
        <v>460</v>
      </c>
      <c r="H9" s="27">
        <v>-1</v>
      </c>
      <c r="I9">
        <v>1.56</v>
      </c>
      <c r="J9" s="6">
        <f t="shared" ref="J9:J10" si="1">SUM((1*I9)-1)</f>
        <v>0.56000000000000005</v>
      </c>
      <c r="N9">
        <f>SUM(N7:N8)</f>
        <v>32</v>
      </c>
    </row>
    <row r="10" spans="1:15" x14ac:dyDescent="0.25">
      <c r="A10" s="18" t="s">
        <v>92</v>
      </c>
      <c r="B10" s="19" t="s">
        <v>93</v>
      </c>
      <c r="C10" s="20">
        <v>44624.791666666664</v>
      </c>
      <c r="D10" s="19" t="s">
        <v>726</v>
      </c>
      <c r="E10" s="19" t="s">
        <v>727</v>
      </c>
      <c r="F10" s="19">
        <v>3</v>
      </c>
      <c r="G10" s="19" t="s">
        <v>460</v>
      </c>
      <c r="H10" s="26">
        <v>-1</v>
      </c>
      <c r="I10">
        <v>1.36</v>
      </c>
      <c r="J10" s="6">
        <f t="shared" si="1"/>
        <v>0.3600000000000001</v>
      </c>
    </row>
    <row r="11" spans="1:15" x14ac:dyDescent="0.25">
      <c r="A11" s="21" t="s">
        <v>92</v>
      </c>
      <c r="B11" s="22" t="s">
        <v>93</v>
      </c>
      <c r="C11" s="23">
        <v>44631.791666666664</v>
      </c>
      <c r="D11" s="22" t="s">
        <v>94</v>
      </c>
      <c r="E11" s="22" t="s">
        <v>731</v>
      </c>
      <c r="F11" s="22">
        <v>2.02</v>
      </c>
      <c r="G11" s="22" t="s">
        <v>461</v>
      </c>
      <c r="H11" s="27">
        <v>1.1000000000000001</v>
      </c>
      <c r="J11" s="6">
        <v>-1.1000000000000001</v>
      </c>
    </row>
    <row r="12" spans="1:15" x14ac:dyDescent="0.25">
      <c r="A12" s="18" t="s">
        <v>92</v>
      </c>
      <c r="B12" s="19" t="s">
        <v>93</v>
      </c>
      <c r="C12" s="20">
        <v>44627.791666666664</v>
      </c>
      <c r="D12" s="19" t="s">
        <v>95</v>
      </c>
      <c r="E12" s="19" t="s">
        <v>1001</v>
      </c>
      <c r="F12" s="19">
        <v>1.87</v>
      </c>
      <c r="G12" s="19" t="s">
        <v>460</v>
      </c>
      <c r="H12" s="26">
        <v>-1.1000000000000001</v>
      </c>
      <c r="I12">
        <v>2.1</v>
      </c>
      <c r="J12" s="6">
        <f>SUM((1.1*I12)-1.1)</f>
        <v>1.2100000000000004</v>
      </c>
    </row>
    <row r="13" spans="1:15" x14ac:dyDescent="0.25">
      <c r="A13" s="21" t="s">
        <v>92</v>
      </c>
      <c r="B13" s="22" t="s">
        <v>93</v>
      </c>
      <c r="C13" s="23">
        <v>44631.791666666664</v>
      </c>
      <c r="D13" s="22" t="s">
        <v>1001</v>
      </c>
      <c r="E13" s="22" t="s">
        <v>99</v>
      </c>
      <c r="F13" s="22">
        <v>2.42</v>
      </c>
      <c r="G13" s="22" t="s">
        <v>461</v>
      </c>
      <c r="H13" s="27">
        <v>1.53</v>
      </c>
      <c r="J13" s="6">
        <v>-1.1000000000000001</v>
      </c>
    </row>
    <row r="14" spans="1:15" x14ac:dyDescent="0.25">
      <c r="A14" s="21" t="s">
        <v>92</v>
      </c>
      <c r="B14" s="22" t="s">
        <v>93</v>
      </c>
      <c r="C14" s="23">
        <v>44627.791666666664</v>
      </c>
      <c r="D14" s="22" t="s">
        <v>99</v>
      </c>
      <c r="E14" s="22" t="s">
        <v>1000</v>
      </c>
      <c r="F14" s="22">
        <v>2.2400000000000002</v>
      </c>
      <c r="G14" s="22" t="s">
        <v>460</v>
      </c>
      <c r="H14" s="27">
        <v>-1.1000000000000001</v>
      </c>
      <c r="I14">
        <v>1.73</v>
      </c>
      <c r="J14" s="6">
        <f t="shared" ref="J14:J15" si="2">SUM((1.1*I14)-1.1)</f>
        <v>0.80299999999999994</v>
      </c>
    </row>
    <row r="15" spans="1:15" x14ac:dyDescent="0.25">
      <c r="A15" s="21" t="s">
        <v>92</v>
      </c>
      <c r="B15" s="22" t="s">
        <v>93</v>
      </c>
      <c r="C15" s="23">
        <v>44631.791666666664</v>
      </c>
      <c r="D15" s="22" t="s">
        <v>98</v>
      </c>
      <c r="E15" s="22" t="s">
        <v>1050</v>
      </c>
      <c r="F15" s="22">
        <v>2.06</v>
      </c>
      <c r="G15" s="22" t="s">
        <v>460</v>
      </c>
      <c r="H15" s="27">
        <v>-1.1000000000000001</v>
      </c>
      <c r="I15">
        <v>1.72</v>
      </c>
      <c r="J15" s="6">
        <f t="shared" si="2"/>
        <v>0.79200000000000004</v>
      </c>
    </row>
    <row r="16" spans="1:15" x14ac:dyDescent="0.25">
      <c r="A16" s="18" t="s">
        <v>92</v>
      </c>
      <c r="B16" s="19" t="s">
        <v>93</v>
      </c>
      <c r="C16" s="20">
        <v>44624.791666666664</v>
      </c>
      <c r="D16" s="19" t="s">
        <v>731</v>
      </c>
      <c r="E16" s="19" t="s">
        <v>732</v>
      </c>
      <c r="F16" s="19">
        <v>2.72</v>
      </c>
      <c r="G16" s="19" t="s">
        <v>461</v>
      </c>
      <c r="H16" s="26">
        <v>1.69</v>
      </c>
      <c r="J16" s="6">
        <v>-1.1000000000000001</v>
      </c>
    </row>
    <row r="17" spans="1:10" x14ac:dyDescent="0.25">
      <c r="A17" s="21" t="s">
        <v>92</v>
      </c>
      <c r="B17" s="22" t="s">
        <v>93</v>
      </c>
      <c r="C17" s="23">
        <v>44624.791666666664</v>
      </c>
      <c r="D17" s="22" t="s">
        <v>729</v>
      </c>
      <c r="E17" s="22" t="s">
        <v>730</v>
      </c>
      <c r="F17" s="22">
        <v>2.68</v>
      </c>
      <c r="G17" s="22" t="s">
        <v>461</v>
      </c>
      <c r="H17" s="27">
        <v>1.65</v>
      </c>
      <c r="J17" s="6">
        <v>-1.1000000000000001</v>
      </c>
    </row>
    <row r="18" spans="1:10" x14ac:dyDescent="0.25">
      <c r="A18" s="18" t="s">
        <v>92</v>
      </c>
      <c r="B18" s="19" t="s">
        <v>93</v>
      </c>
      <c r="C18" s="20">
        <v>44631.791666666664</v>
      </c>
      <c r="D18" s="19" t="s">
        <v>1000</v>
      </c>
      <c r="E18" s="19" t="s">
        <v>1048</v>
      </c>
      <c r="F18" s="19">
        <v>2.2200000000000002</v>
      </c>
      <c r="G18" s="19" t="s">
        <v>460</v>
      </c>
      <c r="H18" s="26">
        <v>-1.1000000000000001</v>
      </c>
      <c r="I18">
        <v>1.56</v>
      </c>
      <c r="J18" s="6">
        <f t="shared" ref="J18:J23" si="3">SUM((1.1*I18)-1.1)</f>
        <v>0.6160000000000001</v>
      </c>
    </row>
    <row r="19" spans="1:10" x14ac:dyDescent="0.25">
      <c r="A19" s="18" t="s">
        <v>92</v>
      </c>
      <c r="B19" s="19" t="s">
        <v>93</v>
      </c>
      <c r="C19" s="20">
        <v>44631.791666666664</v>
      </c>
      <c r="D19" s="19" t="s">
        <v>727</v>
      </c>
      <c r="E19" s="19" t="s">
        <v>97</v>
      </c>
      <c r="F19" s="19">
        <v>2.48</v>
      </c>
      <c r="G19" s="19" t="s">
        <v>460</v>
      </c>
      <c r="H19" s="26">
        <v>-1.1000000000000001</v>
      </c>
      <c r="I19">
        <v>1.48</v>
      </c>
      <c r="J19" s="6">
        <f t="shared" si="3"/>
        <v>0.52800000000000002</v>
      </c>
    </row>
    <row r="20" spans="1:10" x14ac:dyDescent="0.25">
      <c r="A20" s="18" t="s">
        <v>92</v>
      </c>
      <c r="B20" s="19" t="s">
        <v>93</v>
      </c>
      <c r="C20" s="20">
        <v>44634.791666666664</v>
      </c>
      <c r="D20" s="19" t="s">
        <v>97</v>
      </c>
      <c r="E20" s="19" t="s">
        <v>732</v>
      </c>
      <c r="F20" s="19">
        <v>2.52</v>
      </c>
      <c r="G20" s="19" t="s">
        <v>460</v>
      </c>
      <c r="H20" s="26">
        <v>-1.1000000000000001</v>
      </c>
      <c r="I20">
        <v>1.45</v>
      </c>
      <c r="J20" s="6">
        <f t="shared" si="3"/>
        <v>0.49499999999999988</v>
      </c>
    </row>
    <row r="21" spans="1:10" x14ac:dyDescent="0.25">
      <c r="A21" s="21" t="s">
        <v>92</v>
      </c>
      <c r="B21" s="22" t="s">
        <v>93</v>
      </c>
      <c r="C21" s="23">
        <v>44634.791666666664</v>
      </c>
      <c r="D21" s="22" t="s">
        <v>1001</v>
      </c>
      <c r="E21" s="22" t="s">
        <v>730</v>
      </c>
      <c r="F21" s="22">
        <v>2.2000000000000002</v>
      </c>
      <c r="G21" s="22" t="s">
        <v>460</v>
      </c>
      <c r="H21" s="27">
        <v>-1.1000000000000001</v>
      </c>
      <c r="I21">
        <v>1.69</v>
      </c>
      <c r="J21" s="6">
        <f t="shared" si="3"/>
        <v>0.7589999999999999</v>
      </c>
    </row>
    <row r="22" spans="1:10" x14ac:dyDescent="0.25">
      <c r="A22" s="21" t="s">
        <v>92</v>
      </c>
      <c r="B22" s="22" t="s">
        <v>93</v>
      </c>
      <c r="C22" s="23">
        <v>44638.791666666664</v>
      </c>
      <c r="D22" s="22" t="s">
        <v>1048</v>
      </c>
      <c r="E22" s="22" t="s">
        <v>94</v>
      </c>
      <c r="F22" s="22">
        <v>2.1800000000000002</v>
      </c>
      <c r="G22" s="22" t="s">
        <v>460</v>
      </c>
      <c r="H22" s="27">
        <v>-1.1000000000000001</v>
      </c>
      <c r="I22">
        <v>1.73</v>
      </c>
      <c r="J22" s="6">
        <f t="shared" si="3"/>
        <v>0.80299999999999994</v>
      </c>
    </row>
    <row r="23" spans="1:10" x14ac:dyDescent="0.25">
      <c r="A23" s="21" t="s">
        <v>92</v>
      </c>
      <c r="B23" s="22" t="s">
        <v>93</v>
      </c>
      <c r="C23" s="23">
        <v>44638.791666666664</v>
      </c>
      <c r="D23" s="22" t="s">
        <v>731</v>
      </c>
      <c r="E23" s="22" t="s">
        <v>97</v>
      </c>
      <c r="F23" s="22">
        <v>2.66</v>
      </c>
      <c r="G23" s="22" t="s">
        <v>460</v>
      </c>
      <c r="H23" s="27">
        <v>-1.1000000000000001</v>
      </c>
      <c r="I23">
        <v>1.38</v>
      </c>
      <c r="J23" s="6">
        <f t="shared" si="3"/>
        <v>0.41799999999999993</v>
      </c>
    </row>
    <row r="24" spans="1:10" x14ac:dyDescent="0.25">
      <c r="A24" s="21" t="s">
        <v>92</v>
      </c>
      <c r="B24" s="22" t="s">
        <v>412</v>
      </c>
      <c r="C24" s="23">
        <v>44618.739583333336</v>
      </c>
      <c r="D24" s="22" t="s">
        <v>413</v>
      </c>
      <c r="E24" s="22" t="s">
        <v>414</v>
      </c>
      <c r="F24" s="22">
        <v>1.75</v>
      </c>
      <c r="G24" s="22" t="s">
        <v>461</v>
      </c>
      <c r="H24" s="27">
        <v>0.73</v>
      </c>
      <c r="J24" s="6">
        <v>-1.1000000000000001</v>
      </c>
    </row>
    <row r="25" spans="1:10" x14ac:dyDescent="0.25">
      <c r="A25" s="18" t="s">
        <v>92</v>
      </c>
      <c r="B25" s="19" t="s">
        <v>412</v>
      </c>
      <c r="C25" s="20">
        <v>44618.833333333336</v>
      </c>
      <c r="D25" s="19" t="s">
        <v>429</v>
      </c>
      <c r="E25" s="19" t="s">
        <v>430</v>
      </c>
      <c r="F25" s="19">
        <v>2.42</v>
      </c>
      <c r="G25" s="19" t="s">
        <v>460</v>
      </c>
      <c r="H25" s="26">
        <v>-1</v>
      </c>
      <c r="I25">
        <v>1.63</v>
      </c>
      <c r="J25" s="6">
        <f>SUM((1*I25)-1)</f>
        <v>0.62999999999999989</v>
      </c>
    </row>
    <row r="26" spans="1:10" x14ac:dyDescent="0.25">
      <c r="A26" s="21" t="s">
        <v>92</v>
      </c>
      <c r="B26" s="22" t="s">
        <v>412</v>
      </c>
      <c r="C26" s="23">
        <v>44632.645833333336</v>
      </c>
      <c r="D26" s="22" t="s">
        <v>1078</v>
      </c>
      <c r="E26" s="22" t="s">
        <v>1079</v>
      </c>
      <c r="F26" s="22">
        <v>1.79</v>
      </c>
      <c r="G26" s="22" t="s">
        <v>461</v>
      </c>
      <c r="H26" s="27">
        <v>0.85</v>
      </c>
      <c r="J26" s="6">
        <v>-1.1000000000000001</v>
      </c>
    </row>
    <row r="27" spans="1:10" x14ac:dyDescent="0.25">
      <c r="A27" s="18" t="s">
        <v>92</v>
      </c>
      <c r="B27" s="19" t="s">
        <v>412</v>
      </c>
      <c r="C27" s="20">
        <v>44633.46875</v>
      </c>
      <c r="D27" s="19" t="s">
        <v>430</v>
      </c>
      <c r="E27" s="19" t="s">
        <v>414</v>
      </c>
      <c r="F27" s="19">
        <v>1.91</v>
      </c>
      <c r="G27" s="19" t="s">
        <v>461</v>
      </c>
      <c r="H27" s="26">
        <v>0.98</v>
      </c>
      <c r="J27" s="6">
        <v>-1.1000000000000001</v>
      </c>
    </row>
    <row r="28" spans="1:10" x14ac:dyDescent="0.25">
      <c r="A28" s="21" t="s">
        <v>92</v>
      </c>
      <c r="B28" s="22" t="s">
        <v>412</v>
      </c>
      <c r="C28" s="23">
        <v>44633.5625</v>
      </c>
      <c r="D28" s="22" t="s">
        <v>1106</v>
      </c>
      <c r="E28" s="22" t="s">
        <v>1107</v>
      </c>
      <c r="F28" s="22">
        <v>1.86</v>
      </c>
      <c r="G28" s="22" t="s">
        <v>461</v>
      </c>
      <c r="H28" s="27">
        <v>0.93</v>
      </c>
      <c r="J28" s="6">
        <v>-1.1000000000000001</v>
      </c>
    </row>
    <row r="29" spans="1:10" x14ac:dyDescent="0.25">
      <c r="A29" s="18" t="s">
        <v>92</v>
      </c>
      <c r="B29" s="19" t="s">
        <v>412</v>
      </c>
      <c r="C29" s="20">
        <v>44633.65625</v>
      </c>
      <c r="D29" s="19" t="s">
        <v>1119</v>
      </c>
      <c r="E29" s="19" t="s">
        <v>1120</v>
      </c>
      <c r="F29" s="19">
        <v>2.12</v>
      </c>
      <c r="G29" s="19" t="s">
        <v>460</v>
      </c>
      <c r="H29" s="26">
        <v>-1.1000000000000001</v>
      </c>
      <c r="I29">
        <v>1.66</v>
      </c>
      <c r="J29" s="6">
        <f>SUM((1.1*I29)-1.1)</f>
        <v>0.72599999999999998</v>
      </c>
    </row>
    <row r="30" spans="1:10" x14ac:dyDescent="0.25">
      <c r="A30" s="21" t="s">
        <v>92</v>
      </c>
      <c r="B30" s="22" t="s">
        <v>412</v>
      </c>
      <c r="C30" s="23">
        <v>44638.791666666664</v>
      </c>
      <c r="D30" s="22" t="s">
        <v>1165</v>
      </c>
      <c r="E30" s="22" t="s">
        <v>1106</v>
      </c>
      <c r="F30" s="22">
        <v>1.76</v>
      </c>
      <c r="G30" s="22" t="s">
        <v>461</v>
      </c>
      <c r="H30" s="27">
        <v>0.82</v>
      </c>
      <c r="J30" s="6">
        <v>-1.1000000000000001</v>
      </c>
    </row>
    <row r="31" spans="1:10" x14ac:dyDescent="0.25">
      <c r="A31" s="18" t="s">
        <v>92</v>
      </c>
      <c r="B31" s="19" t="s">
        <v>412</v>
      </c>
      <c r="C31" s="20">
        <v>44640.46875</v>
      </c>
      <c r="D31" s="19" t="s">
        <v>1230</v>
      </c>
      <c r="E31" s="19" t="s">
        <v>413</v>
      </c>
      <c r="F31" s="19">
        <v>1.94</v>
      </c>
      <c r="G31" s="19" t="s">
        <v>460</v>
      </c>
      <c r="H31" s="26">
        <v>-1.1000000000000001</v>
      </c>
      <c r="I31">
        <v>1.95</v>
      </c>
      <c r="J31" s="6">
        <f t="shared" ref="J31:J33" si="4">SUM((1.1*I31)-1.1)</f>
        <v>1.0449999999999999</v>
      </c>
    </row>
    <row r="32" spans="1:10" x14ac:dyDescent="0.25">
      <c r="A32" s="21" t="s">
        <v>92</v>
      </c>
      <c r="B32" s="22" t="s">
        <v>412</v>
      </c>
      <c r="C32" s="23">
        <v>44640.5625</v>
      </c>
      <c r="D32" s="22" t="s">
        <v>1231</v>
      </c>
      <c r="E32" s="22" t="s">
        <v>1120</v>
      </c>
      <c r="F32" s="22">
        <v>2.92</v>
      </c>
      <c r="G32" s="22" t="s">
        <v>460</v>
      </c>
      <c r="H32" s="27">
        <v>-1.1000000000000001</v>
      </c>
      <c r="I32">
        <v>1.43</v>
      </c>
      <c r="J32" s="6">
        <f t="shared" si="4"/>
        <v>0.47299999999999986</v>
      </c>
    </row>
    <row r="33" spans="1:10" x14ac:dyDescent="0.25">
      <c r="A33" s="18" t="s">
        <v>92</v>
      </c>
      <c r="B33" s="19" t="s">
        <v>412</v>
      </c>
      <c r="C33" s="20">
        <v>44640.65625</v>
      </c>
      <c r="D33" s="19" t="s">
        <v>1107</v>
      </c>
      <c r="E33" s="19" t="s">
        <v>1232</v>
      </c>
      <c r="F33" s="19">
        <v>2.21</v>
      </c>
      <c r="G33" s="19" t="s">
        <v>460</v>
      </c>
      <c r="H33" s="26">
        <v>-1.1000000000000001</v>
      </c>
      <c r="I33">
        <v>1.72</v>
      </c>
      <c r="J33" s="6">
        <f t="shared" si="4"/>
        <v>0.79200000000000004</v>
      </c>
    </row>
  </sheetData>
  <autoFilter ref="A1:H33">
    <sortState ref="A3:H23">
      <sortCondition ref="C1:C3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U2.5 Overview</vt:lpstr>
      <vt:lpstr>U2.5 Results</vt:lpstr>
      <vt:lpstr>BTTS Overview</vt:lpstr>
      <vt:lpstr>BTTS Results</vt:lpstr>
      <vt:lpstr>France National - O2.5 Review</vt:lpstr>
      <vt:lpstr>Spain - O2.5 Review</vt:lpstr>
      <vt:lpstr>England - O2.5 Review</vt:lpstr>
      <vt:lpstr>Turkey SuperLig - O2.5 Review</vt:lpstr>
      <vt:lpstr>Netherlands - O2.5 Review</vt:lpstr>
      <vt:lpstr>Kuwait - O2.5 Review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Westerberg</dc:creator>
  <cp:lastModifiedBy>Jewbag</cp:lastModifiedBy>
  <dcterms:created xsi:type="dcterms:W3CDTF">2022-02-25T23:52:55Z</dcterms:created>
  <dcterms:modified xsi:type="dcterms:W3CDTF">2022-03-23T14:44:03Z</dcterms:modified>
</cp:coreProperties>
</file>